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8700" tabRatio="589" activeTab="0"/>
  </bookViews>
  <sheets>
    <sheet name="Итыгина 6" sheetId="1" r:id="rId1"/>
    <sheet name="Дзержинского 183" sheetId="2" r:id="rId2"/>
    <sheet name="Пушкина 143" sheetId="3" r:id="rId3"/>
    <sheet name="Советская 169А" sheetId="4" r:id="rId4"/>
    <sheet name="Хакасская 214" sheetId="5" r:id="rId5"/>
    <sheet name="Советская 136" sheetId="6" r:id="rId6"/>
    <sheet name="Советская 113" sheetId="7" r:id="rId7"/>
    <sheet name="Пушкина 215" sheetId="8" r:id="rId8"/>
    <sheet name="Пушкина 182" sheetId="9" r:id="rId9"/>
    <sheet name="Крылова 90" sheetId="10" r:id="rId10"/>
    <sheet name="Крылова 86" sheetId="11" r:id="rId11"/>
    <sheet name="Крылова 82" sheetId="12" r:id="rId12"/>
    <sheet name="Комарова 2" sheetId="13" r:id="rId13"/>
    <sheet name="Кравченко 9" sheetId="14" r:id="rId14"/>
    <sheet name="Итыгина 4а" sheetId="15" r:id="rId15"/>
    <sheet name="Итыгина 3" sheetId="16" r:id="rId16"/>
    <sheet name="Итыгина 2" sheetId="17" r:id="rId17"/>
    <sheet name="Итыгина 1" sheetId="18" r:id="rId18"/>
    <sheet name="Дзержинского 191" sheetId="19" r:id="rId19"/>
    <sheet name="Дзержинского 185" sheetId="20" r:id="rId20"/>
    <sheet name="Дзержинского 181" sheetId="21" r:id="rId21"/>
    <sheet name="Дзержинского 179" sheetId="22" r:id="rId22"/>
    <sheet name="Др.Н.7" sheetId="23" r:id="rId23"/>
    <sheet name="Др.Н.5" sheetId="24" r:id="rId24"/>
    <sheet name="Грибоедова 2" sheetId="25" r:id="rId25"/>
    <sheet name=" Володарского 22" sheetId="26" r:id="rId26"/>
    <sheet name=" Володарского 1" sheetId="27" r:id="rId27"/>
  </sheets>
  <definedNames>
    <definedName name="_xlnm.Print_Area" localSheetId="26">' Володарского 1'!$A$1:$S$74</definedName>
    <definedName name="_xlnm.Print_Area" localSheetId="25">' Володарского 22'!$A$1:$AB$80</definedName>
    <definedName name="_xlnm.Print_Area" localSheetId="24">'Грибоедова 2'!$A$1:$AC$80</definedName>
    <definedName name="_xlnm.Print_Area" localSheetId="21">'Дзержинского 179'!$B$1:$AB$80</definedName>
    <definedName name="_xlnm.Print_Area" localSheetId="20">'Дзержинского 181'!$A$1:$AE$79</definedName>
    <definedName name="_xlnm.Print_Area" localSheetId="1">'Дзержинского 183'!$A$1:$AD$78</definedName>
    <definedName name="_xlnm.Print_Area" localSheetId="19">'Дзержинского 185'!$A$1:$AD$78</definedName>
    <definedName name="_xlnm.Print_Area" localSheetId="18">'Дзержинского 191'!$A$1:$AC$81</definedName>
    <definedName name="_xlnm.Print_Area" localSheetId="23">'Др.Н.5'!$A$1:$AC$79</definedName>
    <definedName name="_xlnm.Print_Area" localSheetId="22">'Др.Н.7'!$B$1:$AD$74</definedName>
    <definedName name="_xlnm.Print_Area" localSheetId="17">'Итыгина 1'!$A$1:$U$77</definedName>
    <definedName name="_xlnm.Print_Area" localSheetId="16">'Итыгина 2'!$A$1:$AE$77</definedName>
    <definedName name="_xlnm.Print_Area" localSheetId="15">'Итыгина 3'!$A$1:$AE$79</definedName>
    <definedName name="_xlnm.Print_Area" localSheetId="14">'Итыгина 4а'!$A$1:$AE$78</definedName>
    <definedName name="_xlnm.Print_Area" localSheetId="0">'Итыгина 6'!$A$1:$AD$80</definedName>
    <definedName name="_xlnm.Print_Area" localSheetId="12">'Комарова 2'!$A$1:$AH$78</definedName>
    <definedName name="_xlnm.Print_Area" localSheetId="13">'Кравченко 9'!$B$1:$X$74</definedName>
    <definedName name="_xlnm.Print_Area" localSheetId="11">'Крылова 82'!$A$1:$AC$79</definedName>
    <definedName name="_xlnm.Print_Area" localSheetId="10">'Крылова 86'!$A$1:$AF$78</definedName>
    <definedName name="_xlnm.Print_Area" localSheetId="9">'Крылова 90'!$A$1:$AF$82</definedName>
    <definedName name="_xlnm.Print_Area" localSheetId="2">'Пушкина 143'!$A$1:$S$72</definedName>
    <definedName name="_xlnm.Print_Area" localSheetId="8">'Пушкина 182'!$A$1:$AF$77</definedName>
    <definedName name="_xlnm.Print_Area" localSheetId="7">'Пушкина 215'!$A$1:$S$78</definedName>
    <definedName name="_xlnm.Print_Area" localSheetId="6">'Советская 113'!$A$1:$AE$80</definedName>
    <definedName name="_xlnm.Print_Area" localSheetId="5">'Советская 136'!$A$1:$AC$79</definedName>
    <definedName name="_xlnm.Print_Area" localSheetId="3">'Советская 169А'!$A$1:$AD$80</definedName>
    <definedName name="_xlnm.Print_Area" localSheetId="4">'Хакасская 214'!$A$1:$AE$74</definedName>
  </definedNames>
  <calcPr fullCalcOnLoad="1"/>
</workbook>
</file>

<file path=xl/sharedStrings.xml><?xml version="1.0" encoding="utf-8"?>
<sst xmlns="http://schemas.openxmlformats.org/spreadsheetml/2006/main" count="3032" uniqueCount="174">
  <si>
    <t xml:space="preserve">Отчет УК ООО "ЖЭУ№7" о расходовании средств за ЖКУ по </t>
  </si>
  <si>
    <t>№ п/п</t>
  </si>
  <si>
    <t>Наименование (характеристика) показателя отчета</t>
  </si>
  <si>
    <t>Ед.изм.</t>
  </si>
  <si>
    <t>Кол-во</t>
  </si>
  <si>
    <t>Исходные данные:</t>
  </si>
  <si>
    <t>1.Характеристика жилого дома</t>
  </si>
  <si>
    <t>1.1. Общая площадь жилого дома</t>
  </si>
  <si>
    <t>м2</t>
  </si>
  <si>
    <t>1.2. Количество квартир/лицевых счетов</t>
  </si>
  <si>
    <t>шт/шт</t>
  </si>
  <si>
    <t>1.3.Количество проживающих на конец года</t>
  </si>
  <si>
    <t>чел</t>
  </si>
  <si>
    <t>1.4. Площадь закрепленного земельного участка</t>
  </si>
  <si>
    <t>в т.ч. площадь асфальтового покрытия</t>
  </si>
  <si>
    <t>Поступление средств за ЖКУ</t>
  </si>
  <si>
    <t>2.2.Начислено за ЖКУ</t>
  </si>
  <si>
    <t>Расходование средств по жилищному фонду:</t>
  </si>
  <si>
    <t>3.1.Оплата коммунальных услуг</t>
  </si>
  <si>
    <t>Водоснабжение (ГВС)</t>
  </si>
  <si>
    <t>Теплоснабжение</t>
  </si>
  <si>
    <t>Электроснабжение</t>
  </si>
  <si>
    <t>3.2. Расходы на содержание жилищного фонда</t>
  </si>
  <si>
    <t>Аварийное обслуживание жилых домов</t>
  </si>
  <si>
    <t>Санитарное содержание</t>
  </si>
  <si>
    <t>Уборка подъездов</t>
  </si>
  <si>
    <t>Сведения об остатках средств (перерасходе) на конец отчетного периода</t>
  </si>
  <si>
    <t>60/60</t>
  </si>
  <si>
    <t>90/90</t>
  </si>
  <si>
    <t>Обслуживание приборов учета тепловой энергии</t>
  </si>
  <si>
    <t>Обслуживание газового оборудования</t>
  </si>
  <si>
    <t>64/65</t>
  </si>
  <si>
    <t>Текущий ремонт:</t>
  </si>
  <si>
    <t xml:space="preserve">  -   штукатурные работы</t>
  </si>
  <si>
    <t xml:space="preserve">  -  сантехнические работы</t>
  </si>
  <si>
    <t xml:space="preserve">  - электротехнические работы</t>
  </si>
  <si>
    <t xml:space="preserve">  - прочие </t>
  </si>
  <si>
    <t>Газоснабжение</t>
  </si>
  <si>
    <t>Дератизация</t>
  </si>
  <si>
    <t xml:space="preserve">Водоснабжение (ХВС) </t>
  </si>
  <si>
    <t xml:space="preserve">Водоотведение </t>
  </si>
  <si>
    <t>руб.</t>
  </si>
  <si>
    <t>Услуги управления, общехозяйственные расходы</t>
  </si>
  <si>
    <t>2.3.Получено доходов всего</t>
  </si>
  <si>
    <t>2.1. За жилищные услуги</t>
  </si>
  <si>
    <t>2.2.За коммунальные услуги</t>
  </si>
  <si>
    <t>88/89</t>
  </si>
  <si>
    <t>89/90</t>
  </si>
  <si>
    <t>71/71</t>
  </si>
  <si>
    <t>80/89</t>
  </si>
  <si>
    <t>117/117</t>
  </si>
  <si>
    <t>59/60</t>
  </si>
  <si>
    <t>12\13</t>
  </si>
  <si>
    <t>170\171</t>
  </si>
  <si>
    <t>115\115</t>
  </si>
  <si>
    <t>Обслуживание лифтов</t>
  </si>
  <si>
    <t>3.1. Расходы на содержание жилищного фонда</t>
  </si>
  <si>
    <t>Содержание лифта</t>
  </si>
  <si>
    <t>Обслуживание лифта</t>
  </si>
  <si>
    <t xml:space="preserve">  - благоустройство </t>
  </si>
  <si>
    <t xml:space="preserve">  - ремонт вентиляции</t>
  </si>
  <si>
    <t xml:space="preserve">   -  ремонт вентиляции</t>
  </si>
  <si>
    <t xml:space="preserve">  - благоустройство</t>
  </si>
  <si>
    <t xml:space="preserve">   - ремонт вентиляции</t>
  </si>
  <si>
    <t xml:space="preserve"> -вентиляционные</t>
  </si>
  <si>
    <t xml:space="preserve">  -  вентиляционные</t>
  </si>
  <si>
    <t xml:space="preserve">   - вентиляционные </t>
  </si>
  <si>
    <t xml:space="preserve">   - вентиляционные</t>
  </si>
  <si>
    <t xml:space="preserve">  - вентиляционные</t>
  </si>
  <si>
    <t xml:space="preserve"> - вентиляционные</t>
  </si>
  <si>
    <t>3.1.Расходы  коммунальных услуг</t>
  </si>
  <si>
    <t>3.1.Расходы коммунальных услуг</t>
  </si>
  <si>
    <t xml:space="preserve">Рентабельность </t>
  </si>
  <si>
    <t>Оплата председателю</t>
  </si>
  <si>
    <t>Рентабельность</t>
  </si>
  <si>
    <t>рентабельность</t>
  </si>
  <si>
    <t xml:space="preserve"> - благоустройство</t>
  </si>
  <si>
    <t xml:space="preserve"> - штукатурно-малярные</t>
  </si>
  <si>
    <t xml:space="preserve"> -прочие</t>
  </si>
  <si>
    <t xml:space="preserve">  - штукатурные работы</t>
  </si>
  <si>
    <t xml:space="preserve"> - благоустройство </t>
  </si>
  <si>
    <t>2.2. Начислено За жилищные услуги</t>
  </si>
  <si>
    <t>Перерасход за 2016</t>
  </si>
  <si>
    <t xml:space="preserve">Результат </t>
  </si>
  <si>
    <t>Результат</t>
  </si>
  <si>
    <t>Налоги</t>
  </si>
  <si>
    <t xml:space="preserve">Налоги </t>
  </si>
  <si>
    <t xml:space="preserve"> - столярные</t>
  </si>
  <si>
    <t xml:space="preserve">  -  кровельные работы</t>
  </si>
  <si>
    <t xml:space="preserve">  -   кровельные работы</t>
  </si>
  <si>
    <t xml:space="preserve"> - кровельные </t>
  </si>
  <si>
    <t xml:space="preserve">  -  столярные работы</t>
  </si>
  <si>
    <t xml:space="preserve"> - столярные </t>
  </si>
  <si>
    <t xml:space="preserve">  - кровельные работы</t>
  </si>
  <si>
    <t xml:space="preserve">  -  столярные  работы</t>
  </si>
  <si>
    <t>Управление и общехозяйственные расходы</t>
  </si>
  <si>
    <t>Перерасход за 2017 год</t>
  </si>
  <si>
    <t>Остаток за 2017</t>
  </si>
  <si>
    <t>Перерасход за 2017</t>
  </si>
  <si>
    <t>многоквартирному дому ул.Дзержинского 185 за 201 год</t>
  </si>
  <si>
    <t>50/50</t>
  </si>
  <si>
    <t>222\225</t>
  </si>
  <si>
    <t>116/117</t>
  </si>
  <si>
    <t>90/94</t>
  </si>
  <si>
    <t>89/91</t>
  </si>
  <si>
    <t>91/92</t>
  </si>
  <si>
    <t>16/17</t>
  </si>
  <si>
    <t>119/122</t>
  </si>
  <si>
    <t>60/63</t>
  </si>
  <si>
    <t>Остаток за 2016</t>
  </si>
  <si>
    <t>не взяла</t>
  </si>
  <si>
    <t>перерасход за 2016</t>
  </si>
  <si>
    <t>Перерасход за 2018</t>
  </si>
  <si>
    <t>8/8</t>
  </si>
  <si>
    <t xml:space="preserve"> - прочистка вентканалов</t>
  </si>
  <si>
    <t xml:space="preserve"> - ремонт венканалов</t>
  </si>
  <si>
    <t xml:space="preserve"> -благоустройство</t>
  </si>
  <si>
    <t xml:space="preserve"> - ремонт вентиляции </t>
  </si>
  <si>
    <t xml:space="preserve"> - кровельные</t>
  </si>
  <si>
    <t xml:space="preserve"> - ремонт вентиляции</t>
  </si>
  <si>
    <t>многоквартирному дому ул.Володарского 1 за 2019 год</t>
  </si>
  <si>
    <t>2.1.задолженность собственников и нанимателей на 01.01.2019г., в т.ч нежилых помещений</t>
  </si>
  <si>
    <t>2.4. Задолженность собственников и нанимателей на 31.12.19г.</t>
  </si>
  <si>
    <t>Перерасход за 2018 год</t>
  </si>
  <si>
    <t>многоквартирному дому ул.Володарского 22 за 2019 год</t>
  </si>
  <si>
    <t>многоквартирному дому ул.Грибоедова 2 за 2019 год</t>
  </si>
  <si>
    <t>многоквартирному дому ул.Др.Народов 5 за 2019 год</t>
  </si>
  <si>
    <t>многоквартирному дому ул.Др.Народов 7 за 2019 год</t>
  </si>
  <si>
    <t>многоквартирному дому ул.Дзержинского 179 за 2019 год</t>
  </si>
  <si>
    <t>многоквартирному дому ул.Дзержинского 181 за 2019 год</t>
  </si>
  <si>
    <t>переасход  за 2018  год</t>
  </si>
  <si>
    <t>Остаток за за 2018</t>
  </si>
  <si>
    <t>многоквартирному дому ул.Дзержинского 191 за 2019 год</t>
  </si>
  <si>
    <t>перерасход  за 2018</t>
  </si>
  <si>
    <t>многоквартирному дому ул.Итыгина 1 за 2019 год</t>
  </si>
  <si>
    <t>2.1.задолженность собственников и нанимателей на 01.01.2019., в т.ч нежилых помещений</t>
  </si>
  <si>
    <t>многоквартирному дому ул.Итыгина 2 за 2019 год</t>
  </si>
  <si>
    <t>многоквартирному дому ул.Итыгина 3 за 2019 год</t>
  </si>
  <si>
    <t>Перерасход  за 2018</t>
  </si>
  <si>
    <t>перерасход за 2018</t>
  </si>
  <si>
    <t>многоквартирному дому ул.Итыгина 4а за 2019 год</t>
  </si>
  <si>
    <t>многоквартирному дому ул.Итыгина 6 за 2019 год</t>
  </si>
  <si>
    <t>многоквартирному дому ул.Кравченко 9 за 2019 год</t>
  </si>
  <si>
    <t>многоквартирному дому ул.Комарова 2 за 2019 год</t>
  </si>
  <si>
    <t>многоквартирному дому ул.Крылова 82 за 2019 год</t>
  </si>
  <si>
    <t>многоквартирному дому ул.Крылова 86 за 2019 год</t>
  </si>
  <si>
    <t>многоквартирному дому ул.Крылова 90 за 2019 год</t>
  </si>
  <si>
    <t>многоквартирному дому ул.Пушкина 182 за 2019 год</t>
  </si>
  <si>
    <t>многоквартирному дому ул.Пушкина 215 за 2019 год</t>
  </si>
  <si>
    <t>Остаток за 2018</t>
  </si>
  <si>
    <t>многоквартирному дому ул.Советская 113 за 2019 год</t>
  </si>
  <si>
    <t>многоквартирному дому ул.Советская 136 за 2019 год</t>
  </si>
  <si>
    <t>многоквартирному дому ул.Хакасская 214 за 2019 год</t>
  </si>
  <si>
    <t>многоквартирному дому ул.Советская 169А за 2019 год</t>
  </si>
  <si>
    <t>многоквартирному дому ул.Пушкина 143 за 2019 год</t>
  </si>
  <si>
    <t>2.1.задолженность собственников и нанимателей на 31.12.2019г., в т.ч нежилых помещений</t>
  </si>
  <si>
    <t>2.3.Начислено за ЖКУ</t>
  </si>
  <si>
    <t>2.4. За жилищные услуги</t>
  </si>
  <si>
    <t>2.4.За коммунальные услуги</t>
  </si>
  <si>
    <t>2.3. Начислено за жилищные услуги</t>
  </si>
  <si>
    <t>2.4. Начислено за коммунальные услуги</t>
  </si>
  <si>
    <t>многоквартирному дому ул.Дзержинского 183 за 2019 год</t>
  </si>
  <si>
    <t xml:space="preserve"> - штукуатурные работы</t>
  </si>
  <si>
    <t xml:space="preserve"> - вентиляция</t>
  </si>
  <si>
    <t>Проект перевода электропищеприготовление</t>
  </si>
  <si>
    <t>остаток за 2018</t>
  </si>
  <si>
    <t>остаток 2018</t>
  </si>
  <si>
    <t>Перерасход за 2019</t>
  </si>
  <si>
    <t>перерасход  за 2019</t>
  </si>
  <si>
    <t>перерасход  за 2017</t>
  </si>
  <si>
    <t>Налоги УСН</t>
  </si>
  <si>
    <t>не брать</t>
  </si>
  <si>
    <t>39/40</t>
  </si>
  <si>
    <t>Перерасход 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</si>
</sst>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000"/>
    <numFmt numFmtId="167" formatCode="0.000"/>
    <numFmt numFmtId="168" formatCode="0.0"/>
    <numFmt numFmtId="169" formatCode="0.000000000"/>
    <numFmt numFmtId="170" formatCode="0.0000000000"/>
    <numFmt numFmtId="171" formatCode="0.00000000000"/>
    <numFmt numFmtId="172" formatCode="0.00000000"/>
    <numFmt numFmtId="173" formatCode="0.0000000"/>
    <numFmt numFmtId="174" formatCode="0.000000"/>
    <numFmt numFmtId="175" formatCode="0.00000"/>
    <numFmt numFmtId="176" formatCode="#,##0.00_ ;\-#,##0.00\ "/>
    <numFmt numFmtId="177" formatCode="#&quot; &quot;?/8"/>
    <numFmt numFmtId="178" formatCode="[$-FC19]d\ mmmm\ yyyy\ &quot;г.&quot;"/>
    <numFmt numFmtId="179" formatCode="#,##0.00_р_.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0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6"/>
      <name val="Arial Cyr"/>
      <family val="0"/>
    </font>
    <font>
      <b/>
      <sz val="10"/>
      <color indexed="15"/>
      <name val="Arial Cyr"/>
      <family val="0"/>
    </font>
    <font>
      <sz val="10"/>
      <color indexed="15"/>
      <name val="Arial Cyr"/>
      <family val="0"/>
    </font>
    <font>
      <b/>
      <sz val="10"/>
      <color indexed="20"/>
      <name val="Arial Cyr"/>
      <family val="0"/>
    </font>
    <font>
      <sz val="10"/>
      <color indexed="20"/>
      <name val="Arial Cyr"/>
      <family val="0"/>
    </font>
    <font>
      <b/>
      <sz val="10"/>
      <color indexed="11"/>
      <name val="Arial Cyr"/>
      <family val="0"/>
    </font>
    <font>
      <sz val="10"/>
      <color indexed="11"/>
      <name val="Arial Cyr"/>
      <family val="0"/>
    </font>
    <font>
      <b/>
      <sz val="10"/>
      <color indexed="14"/>
      <name val="Arial Cyr"/>
      <family val="0"/>
    </font>
    <font>
      <sz val="10"/>
      <color indexed="49"/>
      <name val="Arial Cyr"/>
      <family val="0"/>
    </font>
    <font>
      <sz val="10"/>
      <color indexed="57"/>
      <name val="Arial Cyr"/>
      <family val="0"/>
    </font>
    <font>
      <sz val="12"/>
      <color indexed="57"/>
      <name val="Arial Cyr"/>
      <family val="0"/>
    </font>
    <font>
      <sz val="12"/>
      <color indexed="10"/>
      <name val="Arial Cyr"/>
      <family val="0"/>
    </font>
    <font>
      <sz val="12"/>
      <color indexed="49"/>
      <name val="Arial Cyr"/>
      <family val="0"/>
    </font>
    <font>
      <sz val="12"/>
      <color indexed="61"/>
      <name val="Arial Cyr"/>
      <family val="0"/>
    </font>
    <font>
      <b/>
      <sz val="10"/>
      <color indexed="10"/>
      <name val="Arial Cyr"/>
      <family val="0"/>
    </font>
    <font>
      <sz val="10"/>
      <color indexed="14"/>
      <name val="Arial Cyr"/>
      <family val="0"/>
    </font>
    <font>
      <sz val="12"/>
      <color indexed="20"/>
      <name val="Arial Cyr"/>
      <family val="0"/>
    </font>
    <font>
      <sz val="9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color indexed="11"/>
      <name val="Arial Cyr"/>
      <family val="0"/>
    </font>
    <font>
      <sz val="9"/>
      <color indexed="15"/>
      <name val="Arial Cyr"/>
      <family val="0"/>
    </font>
    <font>
      <sz val="9"/>
      <color indexed="20"/>
      <name val="Arial Cyr"/>
      <family val="0"/>
    </font>
    <font>
      <sz val="9"/>
      <color indexed="12"/>
      <name val="Arial Cyr"/>
      <family val="0"/>
    </font>
    <font>
      <sz val="9"/>
      <color indexed="17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sz val="9"/>
      <color indexed="17"/>
      <name val="Arial Cyr"/>
      <family val="0"/>
    </font>
    <font>
      <b/>
      <sz val="12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10"/>
      <color indexed="60"/>
      <name val="Arial Cyr"/>
      <family val="0"/>
    </font>
    <font>
      <sz val="9"/>
      <color indexed="60"/>
      <name val="Arial Cyr"/>
      <family val="0"/>
    </font>
    <font>
      <sz val="10"/>
      <color indexed="56"/>
      <name val="Arial Cyr"/>
      <family val="0"/>
    </font>
    <font>
      <sz val="10"/>
      <color indexed="30"/>
      <name val="Arial Cyr"/>
      <family val="0"/>
    </font>
    <font>
      <sz val="10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C00000"/>
      <name val="Arial Cyr"/>
      <family val="0"/>
    </font>
    <font>
      <sz val="9"/>
      <color rgb="FFC00000"/>
      <name val="Arial Cyr"/>
      <family val="0"/>
    </font>
    <font>
      <sz val="10"/>
      <color rgb="FF002060"/>
      <name val="Arial Cyr"/>
      <family val="0"/>
    </font>
    <font>
      <sz val="10"/>
      <color rgb="FF0070C0"/>
      <name val="Arial Cyr"/>
      <family val="0"/>
    </font>
    <font>
      <sz val="9"/>
      <color rgb="FF00B050"/>
      <name val="Arial Cyr"/>
      <family val="0"/>
    </font>
    <font>
      <sz val="10"/>
      <color rgb="FF00B050"/>
      <name val="Arial Cyr"/>
      <family val="0"/>
    </font>
    <font>
      <sz val="10"/>
      <color rgb="FFFF0000"/>
      <name val="Arial Cyr"/>
      <family val="0"/>
    </font>
    <font>
      <sz val="10"/>
      <color theme="3" tint="-0.24997000396251678"/>
      <name val="Arial Cyr"/>
      <family val="0"/>
    </font>
    <font>
      <b/>
      <sz val="9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7" fillId="34" borderId="0" xfId="0" applyNumberFormat="1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2" fontId="26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68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2" fontId="0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2" fontId="33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16" fontId="28" fillId="0" borderId="10" xfId="0" applyNumberFormat="1" applyFont="1" applyBorder="1" applyAlignment="1">
      <alignment horizontal="center"/>
    </xf>
    <xf numFmtId="180" fontId="28" fillId="0" borderId="1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wrapText="1"/>
    </xf>
    <xf numFmtId="2" fontId="28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80" fillId="0" borderId="10" xfId="0" applyFont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2" fontId="7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34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80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2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2" fontId="82" fillId="0" borderId="10" xfId="0" applyNumberFormat="1" applyFont="1" applyBorder="1" applyAlignment="1">
      <alignment/>
    </xf>
    <xf numFmtId="2" fontId="81" fillId="36" borderId="0" xfId="0" applyNumberFormat="1" applyFont="1" applyFill="1" applyBorder="1" applyAlignment="1">
      <alignment/>
    </xf>
    <xf numFmtId="2" fontId="7" fillId="37" borderId="0" xfId="0" applyNumberFormat="1" applyFont="1" applyFill="1" applyBorder="1" applyAlignment="1">
      <alignment/>
    </xf>
    <xf numFmtId="2" fontId="83" fillId="0" borderId="0" xfId="0" applyNumberFormat="1" applyFont="1" applyBorder="1" applyAlignment="1">
      <alignment/>
    </xf>
    <xf numFmtId="2" fontId="84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82" fillId="0" borderId="10" xfId="0" applyFont="1" applyBorder="1" applyAlignment="1">
      <alignment/>
    </xf>
    <xf numFmtId="2" fontId="85" fillId="0" borderId="10" xfId="0" applyNumberFormat="1" applyFont="1" applyBorder="1" applyAlignment="1">
      <alignment/>
    </xf>
    <xf numFmtId="0" fontId="80" fillId="0" borderId="10" xfId="0" applyFont="1" applyBorder="1" applyAlignment="1">
      <alignment horizontal="center"/>
    </xf>
    <xf numFmtId="0" fontId="80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86" fillId="0" borderId="0" xfId="0" applyFont="1" applyBorder="1" applyAlignment="1">
      <alignment/>
    </xf>
    <xf numFmtId="0" fontId="27" fillId="0" borderId="15" xfId="0" applyFont="1" applyBorder="1" applyAlignment="1">
      <alignment/>
    </xf>
    <xf numFmtId="168" fontId="27" fillId="0" borderId="0" xfId="0" applyNumberFormat="1" applyFont="1" applyBorder="1" applyAlignment="1">
      <alignment/>
    </xf>
    <xf numFmtId="2" fontId="27" fillId="0" borderId="15" xfId="0" applyNumberFormat="1" applyFont="1" applyBorder="1" applyAlignment="1">
      <alignment/>
    </xf>
    <xf numFmtId="2" fontId="82" fillId="0" borderId="10" xfId="0" applyNumberFormat="1" applyFont="1" applyBorder="1" applyAlignment="1">
      <alignment wrapText="1"/>
    </xf>
    <xf numFmtId="2" fontId="26" fillId="0" borderId="13" xfId="0" applyNumberFormat="1" applyFont="1" applyBorder="1" applyAlignment="1">
      <alignment wrapText="1"/>
    </xf>
    <xf numFmtId="2" fontId="26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82" fillId="0" borderId="13" xfId="0" applyNumberFormat="1" applyFont="1" applyBorder="1" applyAlignment="1">
      <alignment wrapText="1"/>
    </xf>
    <xf numFmtId="2" fontId="82" fillId="0" borderId="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2" fontId="28" fillId="37" borderId="10" xfId="0" applyNumberFormat="1" applyFont="1" applyFill="1" applyBorder="1" applyAlignment="1">
      <alignment/>
    </xf>
    <xf numFmtId="0" fontId="27" fillId="37" borderId="10" xfId="0" applyFont="1" applyFill="1" applyBorder="1" applyAlignment="1">
      <alignment/>
    </xf>
    <xf numFmtId="0" fontId="32" fillId="37" borderId="10" xfId="0" applyFont="1" applyFill="1" applyBorder="1" applyAlignment="1">
      <alignment/>
    </xf>
    <xf numFmtId="2" fontId="13" fillId="38" borderId="0" xfId="0" applyNumberFormat="1" applyFont="1" applyFill="1" applyBorder="1" applyAlignment="1">
      <alignment/>
    </xf>
    <xf numFmtId="2" fontId="0" fillId="38" borderId="0" xfId="0" applyNumberFormat="1" applyFont="1" applyFill="1" applyBorder="1" applyAlignment="1">
      <alignment/>
    </xf>
    <xf numFmtId="2" fontId="5" fillId="38" borderId="0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2" fontId="0" fillId="38" borderId="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87" fillId="0" borderId="10" xfId="0" applyFont="1" applyBorder="1" applyAlignment="1">
      <alignment/>
    </xf>
    <xf numFmtId="2" fontId="87" fillId="0" borderId="10" xfId="0" applyNumberFormat="1" applyFont="1" applyBorder="1" applyAlignment="1">
      <alignment/>
    </xf>
    <xf numFmtId="0" fontId="87" fillId="0" borderId="0" xfId="0" applyFont="1" applyBorder="1" applyAlignment="1">
      <alignment/>
    </xf>
    <xf numFmtId="2" fontId="87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27" fillId="0" borderId="13" xfId="0" applyNumberFormat="1" applyFont="1" applyBorder="1" applyAlignment="1">
      <alignment/>
    </xf>
    <xf numFmtId="2" fontId="82" fillId="0" borderId="0" xfId="0" applyNumberFormat="1" applyFont="1" applyBorder="1" applyAlignment="1">
      <alignment/>
    </xf>
    <xf numFmtId="2" fontId="5" fillId="38" borderId="0" xfId="0" applyNumberFormat="1" applyFont="1" applyFill="1" applyBorder="1" applyAlignment="1">
      <alignment/>
    </xf>
    <xf numFmtId="16" fontId="15" fillId="0" borderId="0" xfId="0" applyNumberFormat="1" applyFont="1" applyBorder="1" applyAlignment="1">
      <alignment/>
    </xf>
    <xf numFmtId="0" fontId="28" fillId="37" borderId="0" xfId="0" applyFont="1" applyFill="1" applyAlignment="1">
      <alignment/>
    </xf>
    <xf numFmtId="2" fontId="88" fillId="34" borderId="0" xfId="0" applyNumberFormat="1" applyFont="1" applyFill="1" applyBorder="1" applyAlignment="1">
      <alignment/>
    </xf>
    <xf numFmtId="2" fontId="27" fillId="37" borderId="10" xfId="0" applyNumberFormat="1" applyFont="1" applyFill="1" applyBorder="1" applyAlignment="1">
      <alignment/>
    </xf>
    <xf numFmtId="2" fontId="80" fillId="0" borderId="13" xfId="0" applyNumberFormat="1" applyFont="1" applyBorder="1" applyAlignment="1">
      <alignment/>
    </xf>
    <xf numFmtId="0" fontId="35" fillId="0" borderId="0" xfId="0" applyFont="1" applyBorder="1" applyAlignment="1">
      <alignment/>
    </xf>
    <xf numFmtId="2" fontId="80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2" fontId="35" fillId="0" borderId="0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29" fillId="0" borderId="13" xfId="0" applyFont="1" applyBorder="1" applyAlignment="1">
      <alignment/>
    </xf>
    <xf numFmtId="2" fontId="26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31" fillId="0" borderId="13" xfId="0" applyFont="1" applyBorder="1" applyAlignment="1">
      <alignment/>
    </xf>
    <xf numFmtId="0" fontId="32" fillId="0" borderId="13" xfId="0" applyFont="1" applyBorder="1" applyAlignment="1">
      <alignment/>
    </xf>
    <xf numFmtId="2" fontId="33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26" fillId="0" borderId="11" xfId="0" applyNumberFormat="1" applyFont="1" applyBorder="1" applyAlignment="1">
      <alignment wrapText="1"/>
    </xf>
    <xf numFmtId="0" fontId="11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7" fillId="0" borderId="11" xfId="0" applyFont="1" applyBorder="1" applyAlignment="1">
      <alignment/>
    </xf>
    <xf numFmtId="2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2" fontId="80" fillId="0" borderId="1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65" fontId="27" fillId="0" borderId="0" xfId="60" applyFont="1" applyBorder="1" applyAlignment="1">
      <alignment/>
    </xf>
    <xf numFmtId="168" fontId="27" fillId="0" borderId="15" xfId="0" applyNumberFormat="1" applyFont="1" applyBorder="1" applyAlignment="1">
      <alignment/>
    </xf>
    <xf numFmtId="2" fontId="82" fillId="0" borderId="13" xfId="0" applyNumberFormat="1" applyFont="1" applyBorder="1" applyAlignment="1">
      <alignment/>
    </xf>
    <xf numFmtId="2" fontId="82" fillId="0" borderId="11" xfId="0" applyNumberFormat="1" applyFont="1" applyBorder="1" applyAlignment="1">
      <alignment/>
    </xf>
    <xf numFmtId="0" fontId="80" fillId="0" borderId="0" xfId="0" applyFont="1" applyBorder="1" applyAlignment="1">
      <alignment/>
    </xf>
    <xf numFmtId="2" fontId="89" fillId="0" borderId="0" xfId="0" applyNumberFormat="1" applyFont="1" applyBorder="1" applyAlignment="1">
      <alignment/>
    </xf>
    <xf numFmtId="2" fontId="28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82" fillId="0" borderId="15" xfId="0" applyNumberFormat="1" applyFont="1" applyBorder="1" applyAlignment="1">
      <alignment wrapText="1"/>
    </xf>
    <xf numFmtId="0" fontId="82" fillId="0" borderId="13" xfId="0" applyFont="1" applyBorder="1" applyAlignment="1">
      <alignment/>
    </xf>
    <xf numFmtId="0" fontId="0" fillId="0" borderId="16" xfId="0" applyBorder="1" applyAlignment="1">
      <alignment/>
    </xf>
    <xf numFmtId="2" fontId="0" fillId="38" borderId="0" xfId="0" applyNumberFormat="1" applyFont="1" applyFill="1" applyBorder="1" applyAlignment="1">
      <alignment/>
    </xf>
    <xf numFmtId="0" fontId="82" fillId="0" borderId="11" xfId="0" applyFont="1" applyBorder="1" applyAlignment="1">
      <alignment/>
    </xf>
    <xf numFmtId="2" fontId="27" fillId="0" borderId="16" xfId="0" applyNumberFormat="1" applyFont="1" applyBorder="1" applyAlignment="1">
      <alignment/>
    </xf>
    <xf numFmtId="2" fontId="28" fillId="0" borderId="16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15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2" fontId="27" fillId="0" borderId="15" xfId="0" applyNumberFormat="1" applyFont="1" applyBorder="1" applyAlignment="1">
      <alignment wrapText="1"/>
    </xf>
    <xf numFmtId="2" fontId="0" fillId="0" borderId="11" xfId="0" applyNumberFormat="1" applyFont="1" applyBorder="1" applyAlignment="1">
      <alignment/>
    </xf>
    <xf numFmtId="0" fontId="80" fillId="0" borderId="11" xfId="0" applyFont="1" applyBorder="1" applyAlignment="1">
      <alignment/>
    </xf>
    <xf numFmtId="168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view="pageBreakPreview" zoomScaleSheetLayoutView="100" zoomScalePageLayoutView="0" workbookViewId="0" topLeftCell="O28">
      <selection activeCell="AK45" sqref="AK45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3.00390625" style="0" customWidth="1"/>
    <col min="37" max="37" width="12.625" style="0" customWidth="1"/>
    <col min="38" max="38" width="12.125" style="0" customWidth="1"/>
    <col min="39" max="39" width="0.2421875" style="0" customWidth="1"/>
    <col min="40" max="40" width="11.62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141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85">
        <v>2001.9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 t="s">
        <v>10</v>
      </c>
      <c r="S8" s="152" t="s">
        <v>172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85">
        <v>88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965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298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217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138</v>
      </c>
      <c r="Q15" s="77"/>
      <c r="R15" s="77"/>
      <c r="S15" s="66">
        <v>-11199.7</v>
      </c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170284.84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6.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1289171.6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6.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159</v>
      </c>
      <c r="Q21" s="65"/>
      <c r="R21" s="81"/>
      <c r="S21" s="78">
        <v>509033.7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6.5" customHeight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8" t="s">
        <v>160</v>
      </c>
      <c r="Q22" s="65"/>
      <c r="R22" s="81"/>
      <c r="S22" s="78">
        <f>S23+S24+S25+S26+S28</f>
        <v>780137.9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5"/>
      <c r="AK22" s="112"/>
      <c r="AL22" s="15"/>
      <c r="AM22" s="15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65" t="s">
        <v>19</v>
      </c>
      <c r="Q23" s="65" t="s">
        <v>41</v>
      </c>
      <c r="R23" s="81"/>
      <c r="S23" s="74">
        <v>151637.07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5"/>
      <c r="AK23" s="112"/>
      <c r="AL23" s="15"/>
      <c r="AM23" s="15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65" t="s">
        <v>39</v>
      </c>
      <c r="Q24" s="65" t="s">
        <v>41</v>
      </c>
      <c r="R24" s="81"/>
      <c r="S24" s="74">
        <v>29344.36</v>
      </c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5"/>
      <c r="AK24" s="112"/>
      <c r="AL24" s="15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65" t="s">
        <v>40</v>
      </c>
      <c r="Q25" s="65" t="s">
        <v>41</v>
      </c>
      <c r="R25" s="81"/>
      <c r="S25" s="74">
        <v>103943.17</v>
      </c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5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4.25" customHeight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65" t="s">
        <v>20</v>
      </c>
      <c r="Q26" s="65" t="s">
        <v>41</v>
      </c>
      <c r="R26" s="81"/>
      <c r="S26" s="74">
        <v>488723.46</v>
      </c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5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0.75" customHeight="1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65"/>
      <c r="Q27" s="65" t="s">
        <v>41</v>
      </c>
      <c r="R27" s="81"/>
      <c r="S27" s="74">
        <f aca="true" t="shared" si="0" ref="S27:S37">AK27+AL27</f>
        <v>0</v>
      </c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5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65" t="s">
        <v>21</v>
      </c>
      <c r="Q28" s="65" t="s">
        <v>41</v>
      </c>
      <c r="R28" s="81"/>
      <c r="S28" s="74">
        <v>6489.84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48"/>
      <c r="AK28" s="112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5" hidden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74"/>
      <c r="Q29" s="65" t="s">
        <v>41</v>
      </c>
      <c r="R29" s="81"/>
      <c r="S29" s="78">
        <f t="shared" si="0"/>
        <v>0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2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5" hidden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78"/>
      <c r="Q30" s="65" t="s">
        <v>41</v>
      </c>
      <c r="R30" s="82"/>
      <c r="S30" s="78">
        <f t="shared" si="0"/>
        <v>0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2"/>
      <c r="AL30" s="15"/>
      <c r="AM30" s="15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5" hidden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/>
      <c r="Q31" s="65" t="s">
        <v>41</v>
      </c>
      <c r="R31" s="81"/>
      <c r="S31" s="78">
        <f t="shared" si="0"/>
        <v>0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78"/>
      <c r="AK31" s="113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5" hidden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/>
      <c r="Q32" s="65" t="s">
        <v>41</v>
      </c>
      <c r="R32" s="81"/>
      <c r="S32" s="78">
        <f t="shared" si="0"/>
        <v>0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78"/>
      <c r="AK32" s="177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5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8">
        <f t="shared" si="0"/>
        <v>0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78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5" hidden="1">
      <c r="A34" s="59"/>
      <c r="B34" s="59"/>
      <c r="C34" s="17"/>
      <c r="D34" s="15"/>
      <c r="E34" s="15"/>
      <c r="F34" s="17"/>
      <c r="G34" s="15"/>
      <c r="H34" s="15"/>
      <c r="I34" s="15"/>
      <c r="J34" s="15"/>
      <c r="K34" s="17"/>
      <c r="L34" s="15"/>
      <c r="M34" s="15"/>
      <c r="N34" s="15"/>
      <c r="O34" s="228"/>
      <c r="P34" s="65"/>
      <c r="Q34" s="65" t="s">
        <v>41</v>
      </c>
      <c r="R34" s="81"/>
      <c r="S34" s="78">
        <f t="shared" si="0"/>
        <v>0</v>
      </c>
      <c r="T34" s="16"/>
      <c r="U34" s="16"/>
      <c r="V34" s="16"/>
      <c r="W34" s="16"/>
      <c r="X34" s="37"/>
      <c r="Y34" s="37"/>
      <c r="Z34" s="37"/>
      <c r="AA34" s="37"/>
      <c r="AB34" s="17"/>
      <c r="AC34" s="17"/>
      <c r="AD34" s="17"/>
      <c r="AE34" s="17"/>
      <c r="AF34" s="17"/>
      <c r="AG34" s="17"/>
      <c r="AH34" s="17"/>
      <c r="AI34" s="17"/>
      <c r="AJ34" s="15"/>
      <c r="AK34" s="113"/>
      <c r="AL34" s="17"/>
      <c r="AM34" s="17"/>
      <c r="AN34" s="17"/>
      <c r="AO34" s="15"/>
      <c r="AP34" s="15"/>
      <c r="AQ34" s="15"/>
      <c r="AR34" s="17"/>
      <c r="AS34" s="15"/>
      <c r="AT34" s="17"/>
      <c r="AU34" s="15"/>
      <c r="AV34" s="15"/>
      <c r="AW34" s="17"/>
      <c r="AX34" s="17"/>
      <c r="AY34" s="15"/>
      <c r="AZ34" s="17"/>
      <c r="BA34" s="17"/>
      <c r="BB34" s="17"/>
      <c r="BC34" s="17"/>
      <c r="BD34" s="15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5"/>
      <c r="CO34" s="15"/>
      <c r="CP34" s="17"/>
      <c r="CQ34" s="17"/>
      <c r="CR34" s="17"/>
      <c r="CS34" s="17"/>
      <c r="CT34" s="1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5" hidden="1">
      <c r="A35" s="59"/>
      <c r="B35" s="59"/>
      <c r="C35" s="17"/>
      <c r="D35" s="15"/>
      <c r="E35" s="15"/>
      <c r="F35" s="17"/>
      <c r="G35" s="15"/>
      <c r="H35" s="15"/>
      <c r="I35" s="15"/>
      <c r="J35" s="15"/>
      <c r="K35" s="17"/>
      <c r="L35" s="15"/>
      <c r="M35" s="15"/>
      <c r="N35" s="15"/>
      <c r="O35" s="228"/>
      <c r="P35" s="65"/>
      <c r="Q35" s="65" t="s">
        <v>41</v>
      </c>
      <c r="R35" s="81"/>
      <c r="S35" s="78">
        <f t="shared" si="0"/>
        <v>0</v>
      </c>
      <c r="T35" s="16"/>
      <c r="U35" s="16"/>
      <c r="V35" s="16"/>
      <c r="W35" s="16"/>
      <c r="X35" s="37"/>
      <c r="Y35" s="37"/>
      <c r="Z35" s="37"/>
      <c r="AA35" s="37"/>
      <c r="AB35" s="17"/>
      <c r="AC35" s="17"/>
      <c r="AD35" s="17"/>
      <c r="AE35" s="17"/>
      <c r="AF35" s="17"/>
      <c r="AG35" s="17"/>
      <c r="AH35" s="17"/>
      <c r="AI35" s="17"/>
      <c r="AJ35" s="15"/>
      <c r="AK35" s="113"/>
      <c r="AL35" s="17"/>
      <c r="AM35" s="17"/>
      <c r="AN35" s="17"/>
      <c r="AO35" s="15"/>
      <c r="AP35" s="15"/>
      <c r="AQ35" s="15"/>
      <c r="AR35" s="17"/>
      <c r="AS35" s="15"/>
      <c r="AT35" s="17"/>
      <c r="AU35" s="15"/>
      <c r="AV35" s="15"/>
      <c r="AW35" s="17"/>
      <c r="AX35" s="17"/>
      <c r="AY35" s="15"/>
      <c r="AZ35" s="17"/>
      <c r="BA35" s="17"/>
      <c r="BB35" s="17"/>
      <c r="BC35" s="17"/>
      <c r="BD35" s="15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5"/>
      <c r="CO35" s="15"/>
      <c r="CP35" s="17"/>
      <c r="CQ35" s="17"/>
      <c r="CR35" s="17"/>
      <c r="CS35" s="17"/>
      <c r="CT35" s="1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5" customFormat="1" ht="15" hidden="1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1"/>
      <c r="L36" s="24"/>
      <c r="M36" s="24"/>
      <c r="N36" s="24"/>
      <c r="O36" s="228"/>
      <c r="P36" s="65"/>
      <c r="Q36" s="65" t="s">
        <v>41</v>
      </c>
      <c r="R36" s="82"/>
      <c r="S36" s="78">
        <f t="shared" si="0"/>
        <v>0</v>
      </c>
      <c r="T36" s="61"/>
      <c r="U36" s="61"/>
      <c r="V36" s="61"/>
      <c r="W36" s="61"/>
      <c r="X36" s="61"/>
      <c r="Y36" s="61"/>
      <c r="Z36" s="61"/>
      <c r="AA36" s="61"/>
      <c r="AB36" s="24"/>
      <c r="AC36" s="24"/>
      <c r="AD36" s="24"/>
      <c r="AE36" s="21"/>
      <c r="AF36" s="55"/>
      <c r="AG36" s="55"/>
      <c r="AH36" s="24"/>
      <c r="AI36" s="55"/>
      <c r="AJ36" s="55"/>
      <c r="AK36" s="177"/>
      <c r="AL36" s="21"/>
      <c r="AM36" s="21"/>
      <c r="AN36" s="24"/>
      <c r="AO36" s="24"/>
      <c r="AP36" s="24"/>
      <c r="AQ36" s="24"/>
      <c r="AR36" s="55"/>
      <c r="AS36" s="55"/>
      <c r="AT36" s="24"/>
      <c r="AU36" s="24"/>
      <c r="AV36" s="24"/>
      <c r="AW36" s="24"/>
      <c r="AX36" s="24"/>
      <c r="AY36" s="24"/>
      <c r="AZ36" s="24"/>
      <c r="BA36" s="24"/>
      <c r="BB36" s="24"/>
      <c r="BC36" s="55"/>
      <c r="BD36" s="24"/>
      <c r="BE36" s="24"/>
      <c r="BF36" s="24"/>
      <c r="BG36" s="24"/>
      <c r="BH36" s="24"/>
      <c r="BI36" s="24"/>
      <c r="BJ36" s="24"/>
      <c r="BK36" s="24"/>
      <c r="BL36" s="55"/>
      <c r="BM36" s="55"/>
      <c r="BN36" s="24"/>
      <c r="BO36" s="55"/>
      <c r="BP36" s="55"/>
      <c r="BQ36" s="55"/>
      <c r="BR36" s="55"/>
      <c r="BS36" s="55"/>
      <c r="BT36" s="24"/>
      <c r="BU36" s="55"/>
      <c r="BV36" s="24"/>
      <c r="BW36" s="24"/>
      <c r="BX36" s="24"/>
      <c r="BY36" s="24"/>
      <c r="BZ36" s="24"/>
      <c r="CA36" s="24"/>
      <c r="CB36" s="24"/>
      <c r="CC36" s="24"/>
      <c r="CD36" s="55"/>
      <c r="CE36" s="24"/>
      <c r="CF36" s="24"/>
      <c r="CG36" s="24"/>
      <c r="CH36" s="55"/>
      <c r="CI36" s="24"/>
      <c r="CJ36" s="55"/>
      <c r="CK36" s="55"/>
      <c r="CL36" s="24"/>
      <c r="CM36" s="24"/>
      <c r="CN36" s="50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6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2" customFormat="1" ht="15" hidden="1">
      <c r="A37" s="23"/>
      <c r="B37" s="23"/>
      <c r="C37" s="24"/>
      <c r="D37" s="24"/>
      <c r="E37" s="24"/>
      <c r="F37" s="24"/>
      <c r="G37" s="24"/>
      <c r="H37" s="24"/>
      <c r="I37" s="24"/>
      <c r="J37" s="24"/>
      <c r="K37" s="21"/>
      <c r="L37" s="24"/>
      <c r="M37" s="24"/>
      <c r="N37" s="24"/>
      <c r="O37" s="228"/>
      <c r="P37" s="74"/>
      <c r="Q37" s="65" t="s">
        <v>41</v>
      </c>
      <c r="R37" s="82"/>
      <c r="S37" s="78">
        <f t="shared" si="0"/>
        <v>0</v>
      </c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1"/>
      <c r="AF37" s="55"/>
      <c r="AG37" s="55"/>
      <c r="AH37" s="24"/>
      <c r="AI37" s="55"/>
      <c r="AJ37" s="55"/>
      <c r="AK37" s="112"/>
      <c r="AL37" s="21"/>
      <c r="AM37" s="21"/>
      <c r="AN37" s="24"/>
      <c r="AO37" s="24"/>
      <c r="AP37" s="24"/>
      <c r="AQ37" s="24"/>
      <c r="AR37" s="55"/>
      <c r="AS37" s="55"/>
      <c r="AT37" s="24"/>
      <c r="AU37" s="24"/>
      <c r="AV37" s="24"/>
      <c r="AW37" s="24"/>
      <c r="AX37" s="24"/>
      <c r="AY37" s="24"/>
      <c r="AZ37" s="24"/>
      <c r="BA37" s="24"/>
      <c r="BB37" s="24"/>
      <c r="BC37" s="55"/>
      <c r="BD37" s="24"/>
      <c r="BE37" s="24"/>
      <c r="BF37" s="24"/>
      <c r="BG37" s="24"/>
      <c r="BH37" s="24"/>
      <c r="BI37" s="24"/>
      <c r="BJ37" s="24"/>
      <c r="BK37" s="24"/>
      <c r="BL37" s="55"/>
      <c r="BM37" s="55"/>
      <c r="BN37" s="24"/>
      <c r="BO37" s="55"/>
      <c r="BP37" s="55"/>
      <c r="BQ37" s="55"/>
      <c r="BR37" s="55"/>
      <c r="BS37" s="55"/>
      <c r="BT37" s="24"/>
      <c r="BU37" s="55"/>
      <c r="BV37" s="24"/>
      <c r="BW37" s="24"/>
      <c r="BX37" s="24"/>
      <c r="BY37" s="24"/>
      <c r="BZ37" s="24"/>
      <c r="CA37" s="24"/>
      <c r="CB37" s="24"/>
      <c r="CC37" s="24"/>
      <c r="CD37" s="55"/>
      <c r="CE37" s="24"/>
      <c r="CF37" s="24"/>
      <c r="CG37" s="24"/>
      <c r="CH37" s="55"/>
      <c r="CI37" s="24"/>
      <c r="CJ37" s="55"/>
      <c r="CK37" s="55"/>
      <c r="CL37" s="24"/>
      <c r="CM37" s="24"/>
      <c r="CN37" s="50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15" customHeight="1">
      <c r="A38" s="12"/>
      <c r="B38" s="1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28"/>
      <c r="P38" s="78" t="s">
        <v>43</v>
      </c>
      <c r="Q38" s="65" t="s">
        <v>41</v>
      </c>
      <c r="R38" s="74"/>
      <c r="S38" s="78">
        <v>1296818.26</v>
      </c>
      <c r="T38" s="107"/>
      <c r="U38" s="107"/>
      <c r="V38" s="107"/>
      <c r="W38" s="107"/>
      <c r="X38" s="107"/>
      <c r="Y38" s="107"/>
      <c r="Z38" s="107"/>
      <c r="AA38" s="107"/>
      <c r="AB38" s="105"/>
      <c r="AC38" s="105"/>
      <c r="AD38" s="105"/>
      <c r="AE38" s="105"/>
      <c r="AF38" s="105"/>
      <c r="AG38" s="105"/>
      <c r="AH38" s="105"/>
      <c r="AI38" s="105"/>
      <c r="AJ38" s="105"/>
      <c r="AK38" s="112"/>
      <c r="AL38" s="96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s="22" customFormat="1" ht="15" hidden="1">
      <c r="A39" s="23"/>
      <c r="B39" s="23"/>
      <c r="C39" s="24"/>
      <c r="D39" s="25"/>
      <c r="E39" s="25"/>
      <c r="F39" s="25"/>
      <c r="G39" s="25"/>
      <c r="H39" s="25"/>
      <c r="I39" s="25"/>
      <c r="J39" s="25"/>
      <c r="K39" s="25"/>
      <c r="L39" s="24"/>
      <c r="M39" s="24"/>
      <c r="N39" s="24"/>
      <c r="O39" s="228"/>
      <c r="P39" s="65"/>
      <c r="Q39" s="65" t="s">
        <v>41</v>
      </c>
      <c r="R39" s="82"/>
      <c r="S39" s="78"/>
      <c r="T39" s="61"/>
      <c r="U39" s="61"/>
      <c r="V39" s="61"/>
      <c r="W39" s="61"/>
      <c r="X39" s="61"/>
      <c r="Y39" s="61"/>
      <c r="Z39" s="61"/>
      <c r="AA39" s="61"/>
      <c r="AB39" s="24"/>
      <c r="AC39" s="24"/>
      <c r="AD39" s="24"/>
      <c r="AE39" s="24"/>
      <c r="AF39" s="24"/>
      <c r="AG39" s="24"/>
      <c r="AH39" s="24"/>
      <c r="AI39" s="24"/>
      <c r="AJ39" s="24"/>
      <c r="AK39" s="112"/>
      <c r="AL39" s="42"/>
      <c r="AM39" s="42"/>
      <c r="AN39" s="24"/>
      <c r="AO39" s="24"/>
      <c r="AP39" s="24"/>
      <c r="AQ39" s="24"/>
      <c r="AR39" s="42"/>
      <c r="AS39" s="42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18"/>
      <c r="CP39" s="21"/>
      <c r="CQ39" s="18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55" s="22" customFormat="1" ht="15" hidden="1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8"/>
      <c r="P40" s="65"/>
      <c r="Q40" s="65" t="s">
        <v>41</v>
      </c>
      <c r="R40" s="82"/>
      <c r="S40" s="78"/>
      <c r="T40" s="61"/>
      <c r="U40" s="61"/>
      <c r="V40" s="61"/>
      <c r="W40" s="61"/>
      <c r="X40" s="61"/>
      <c r="Y40" s="61"/>
      <c r="Z40" s="61"/>
      <c r="AA40" s="61"/>
      <c r="AB40" s="24"/>
      <c r="AC40" s="24"/>
      <c r="AD40" s="24"/>
      <c r="AE40" s="24"/>
      <c r="AF40" s="24"/>
      <c r="AG40" s="24"/>
      <c r="AH40" s="24"/>
      <c r="AI40" s="24"/>
      <c r="AJ40" s="24"/>
      <c r="AK40" s="112"/>
      <c r="AL40" s="42"/>
      <c r="AM40" s="42"/>
      <c r="AN40" s="24"/>
      <c r="AO40" s="24"/>
      <c r="AP40" s="24"/>
      <c r="AQ40" s="24"/>
      <c r="AR40" s="42"/>
      <c r="AS40" s="42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18"/>
      <c r="CP40" s="21"/>
      <c r="CQ40" s="18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</row>
    <row r="41" spans="1:241" ht="15" hidden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78"/>
      <c r="T41" s="4"/>
      <c r="U41" s="4"/>
      <c r="V41" s="4"/>
      <c r="W41" s="4"/>
      <c r="X41" s="4"/>
      <c r="Y41" s="4"/>
      <c r="Z41" s="4"/>
      <c r="AA41" s="4"/>
      <c r="AB41" s="8"/>
      <c r="AC41" s="8"/>
      <c r="AD41" s="8"/>
      <c r="AE41" s="8"/>
      <c r="AF41" s="8"/>
      <c r="AG41" s="8"/>
      <c r="AH41" s="8"/>
      <c r="AI41" s="8"/>
      <c r="AJ41" s="8"/>
      <c r="AK41" s="112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3.75" customHeight="1" hidden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28"/>
      <c r="P42" s="65"/>
      <c r="Q42" s="65" t="s">
        <v>41</v>
      </c>
      <c r="R42" s="65"/>
      <c r="S42" s="78"/>
      <c r="T42" s="4"/>
      <c r="U42" s="4"/>
      <c r="V42" s="4"/>
      <c r="W42" s="4"/>
      <c r="X42" s="4"/>
      <c r="Y42" s="4"/>
      <c r="Z42" s="4"/>
      <c r="AA42" s="4"/>
      <c r="AB42" s="8"/>
      <c r="AC42" s="8"/>
      <c r="AD42" s="8"/>
      <c r="AE42" s="8"/>
      <c r="AF42" s="8"/>
      <c r="AG42" s="8"/>
      <c r="AH42" s="8"/>
      <c r="AI42" s="8"/>
      <c r="AJ42" s="8"/>
      <c r="AK42" s="112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1"/>
      <c r="CA42" s="1"/>
      <c r="CB42" s="1"/>
      <c r="CC42" s="19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0.75" customHeight="1" hidden="1">
      <c r="A43" s="6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28"/>
      <c r="P43" s="65"/>
      <c r="Q43" s="65" t="s">
        <v>41</v>
      </c>
      <c r="R43" s="65"/>
      <c r="S43" s="78"/>
      <c r="T43" s="4"/>
      <c r="U43" s="4"/>
      <c r="V43" s="4"/>
      <c r="W43" s="4"/>
      <c r="X43" s="62"/>
      <c r="Y43" s="62"/>
      <c r="Z43" s="62"/>
      <c r="AA43" s="4"/>
      <c r="AB43" s="1"/>
      <c r="AC43" s="43"/>
      <c r="AD43" s="43"/>
      <c r="AE43" s="1"/>
      <c r="AF43" s="1"/>
      <c r="AG43" s="1"/>
      <c r="AH43" s="1"/>
      <c r="AI43" s="1"/>
      <c r="AJ43" s="8"/>
      <c r="AK43" s="112"/>
      <c r="AL43" s="8"/>
      <c r="AM43" s="8"/>
      <c r="AN43" s="8"/>
      <c r="AO43" s="8"/>
      <c r="AP43" s="8"/>
      <c r="AQ43" s="8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28"/>
      <c r="P44" s="65"/>
      <c r="Q44" s="65" t="s">
        <v>41</v>
      </c>
      <c r="R44" s="65"/>
      <c r="S44" s="78"/>
      <c r="T44" s="4"/>
      <c r="U44" s="4"/>
      <c r="V44" s="4"/>
      <c r="W44" s="4"/>
      <c r="X44" s="4"/>
      <c r="Y44" s="4"/>
      <c r="Z44" s="4"/>
      <c r="AA44" s="4"/>
      <c r="AB44" s="1"/>
      <c r="AC44" s="1"/>
      <c r="AD44" s="1"/>
      <c r="AE44" s="1"/>
      <c r="AF44" s="1"/>
      <c r="AG44" s="1"/>
      <c r="AH44" s="1"/>
      <c r="AI44" s="1"/>
      <c r="AJ44" s="8"/>
      <c r="AK44" s="112"/>
      <c r="AL44" s="7"/>
      <c r="AM44" s="8"/>
      <c r="AN44" s="8"/>
      <c r="AO44" s="8"/>
      <c r="AP44" s="8"/>
      <c r="AQ44" s="8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24">
      <c r="A45" s="3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29"/>
      <c r="P45" s="93" t="s">
        <v>155</v>
      </c>
      <c r="Q45" s="65" t="s">
        <v>41</v>
      </c>
      <c r="R45" s="65"/>
      <c r="S45" s="78">
        <v>162638.18</v>
      </c>
      <c r="T45" s="4"/>
      <c r="U45" s="4"/>
      <c r="V45" s="4"/>
      <c r="W45" s="4"/>
      <c r="X45" s="4"/>
      <c r="Y45" s="4"/>
      <c r="Z45" s="63"/>
      <c r="AA45" s="4"/>
      <c r="AB45" s="1"/>
      <c r="AC45" s="1"/>
      <c r="AD45" s="1"/>
      <c r="AE45" s="1"/>
      <c r="AF45" s="1"/>
      <c r="AG45" s="1"/>
      <c r="AH45" s="1"/>
      <c r="AI45" s="1"/>
      <c r="AJ45" s="8"/>
      <c r="AK45" s="105"/>
      <c r="AL45" s="106"/>
      <c r="AM45" s="8"/>
      <c r="AN45" s="8"/>
      <c r="AO45" s="8"/>
      <c r="AP45" s="8"/>
      <c r="AQ45" s="8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1">
        <v>3</v>
      </c>
      <c r="P46" s="72" t="s">
        <v>17</v>
      </c>
      <c r="Q46" s="65" t="s">
        <v>41</v>
      </c>
      <c r="R46" s="65"/>
      <c r="S46" s="78">
        <f>S47+S55</f>
        <v>1321968.56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5"/>
      <c r="AK46" s="8"/>
      <c r="AL46" s="88"/>
      <c r="AM46" s="8"/>
      <c r="AN46" s="8"/>
      <c r="AO46" s="8"/>
      <c r="AP46" s="8"/>
      <c r="AQ46" s="8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3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72" t="s">
        <v>18</v>
      </c>
      <c r="Q47" s="65" t="s">
        <v>41</v>
      </c>
      <c r="R47" s="65"/>
      <c r="S47" s="78">
        <f>S49+S50+S51+S52+S54</f>
        <v>791451.4500000001</v>
      </c>
      <c r="T47" s="1"/>
      <c r="U47" s="1"/>
      <c r="V47" s="1"/>
      <c r="W47" s="1"/>
      <c r="X47" s="1"/>
      <c r="Y47" s="1"/>
      <c r="Z47" s="39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100"/>
      <c r="AL47" s="48"/>
      <c r="AM47" s="48"/>
      <c r="AN47" s="8"/>
      <c r="AO47" s="8"/>
      <c r="AP47" s="8"/>
      <c r="AQ47" s="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/>
      <c r="Q48" s="65" t="s">
        <v>41</v>
      </c>
      <c r="R48" s="65"/>
      <c r="S48" s="7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8"/>
      <c r="AK48" s="8"/>
      <c r="AL48" s="48"/>
      <c r="AM48" s="8"/>
      <c r="AN48" s="8"/>
      <c r="AO48" s="8"/>
      <c r="AP48" s="8"/>
      <c r="AQ48" s="8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19</v>
      </c>
      <c r="Q49" s="65" t="s">
        <v>41</v>
      </c>
      <c r="R49" s="65"/>
      <c r="S49" s="74">
        <v>160734.47</v>
      </c>
      <c r="T49" s="1"/>
      <c r="U49" s="1"/>
      <c r="V49" s="1"/>
      <c r="W49" s="1"/>
      <c r="X49" s="1"/>
      <c r="Y49" s="1"/>
      <c r="Z49" s="40"/>
      <c r="AA49" s="1"/>
      <c r="AB49" s="1"/>
      <c r="AC49" s="1"/>
      <c r="AD49" s="1"/>
      <c r="AE49" s="1"/>
      <c r="AF49" s="1"/>
      <c r="AG49" s="1"/>
      <c r="AH49" s="1"/>
      <c r="AI49" s="1"/>
      <c r="AJ49" s="101"/>
      <c r="AK49" s="7"/>
      <c r="AL49" s="48"/>
      <c r="AM49" s="8"/>
      <c r="AN49" s="8"/>
      <c r="AO49" s="8"/>
      <c r="AP49" s="8"/>
      <c r="AQ49" s="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39</v>
      </c>
      <c r="Q50" s="65" t="s">
        <v>41</v>
      </c>
      <c r="R50" s="65"/>
      <c r="S50" s="74">
        <v>29378.88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1"/>
      <c r="AK50" s="48"/>
      <c r="AL50" s="48"/>
      <c r="AM50" s="8"/>
      <c r="AN50" s="8"/>
      <c r="AO50" s="8"/>
      <c r="AP50" s="8"/>
      <c r="AQ50" s="8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40</v>
      </c>
      <c r="Q51" s="65" t="s">
        <v>41</v>
      </c>
      <c r="R51" s="65"/>
      <c r="S51" s="74">
        <v>106121.09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1"/>
      <c r="AK51" s="48"/>
      <c r="AL51" s="48"/>
      <c r="AM51" s="8"/>
      <c r="AN51" s="8"/>
      <c r="AO51" s="8"/>
      <c r="AP51" s="8"/>
      <c r="AQ51" s="8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20</v>
      </c>
      <c r="Q52" s="65" t="s">
        <v>41</v>
      </c>
      <c r="R52" s="65"/>
      <c r="S52" s="74">
        <v>488724.13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1"/>
      <c r="AK52" s="7"/>
      <c r="AL52" s="48"/>
      <c r="AM52" s="8"/>
      <c r="AN52" s="8"/>
      <c r="AO52" s="8"/>
      <c r="AP52" s="8"/>
      <c r="AQ52" s="8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0.75" customHeight="1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65"/>
      <c r="Q53" s="65" t="s">
        <v>41</v>
      </c>
      <c r="R53" s="65"/>
      <c r="S53" s="7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8"/>
      <c r="AK53" s="7"/>
      <c r="AL53" s="48"/>
      <c r="AM53" s="8"/>
      <c r="AN53" s="8"/>
      <c r="AO53" s="8"/>
      <c r="AP53" s="8"/>
      <c r="AQ53" s="8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21</v>
      </c>
      <c r="Q54" s="65" t="s">
        <v>41</v>
      </c>
      <c r="R54" s="65"/>
      <c r="S54" s="74">
        <v>6492.88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05"/>
      <c r="AK54" s="7"/>
      <c r="AL54" s="48"/>
      <c r="AM54" s="8"/>
      <c r="AN54" s="8"/>
      <c r="AO54" s="8"/>
      <c r="AP54" s="8"/>
      <c r="AQ54" s="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72" t="s">
        <v>22</v>
      </c>
      <c r="Q55" s="65" t="s">
        <v>41</v>
      </c>
      <c r="R55" s="65"/>
      <c r="S55" s="78">
        <f>S56+S58+S59+S62+S63+S71+S74+S75</f>
        <v>530517.11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05"/>
      <c r="AK55" s="7"/>
      <c r="AL55" s="48"/>
      <c r="AM55" s="8"/>
      <c r="AN55" s="8"/>
      <c r="AO55" s="8"/>
      <c r="AP55" s="8"/>
      <c r="AQ55" s="8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23</v>
      </c>
      <c r="Q56" s="65" t="s">
        <v>41</v>
      </c>
      <c r="R56" s="65"/>
      <c r="S56" s="74">
        <v>55064.26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13"/>
      <c r="AK56" s="48"/>
      <c r="AL56" s="48"/>
      <c r="AM56" s="8"/>
      <c r="AN56" s="8"/>
      <c r="AO56" s="8"/>
      <c r="AP56" s="8"/>
      <c r="AQ56" s="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ht="9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/>
      <c r="Q57" s="65" t="s">
        <v>41</v>
      </c>
      <c r="R57" s="65"/>
      <c r="S57" s="65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95"/>
      <c r="AK57" s="7"/>
      <c r="AL57" s="48"/>
      <c r="AM57" s="8"/>
      <c r="AN57" s="8"/>
      <c r="AO57" s="8"/>
      <c r="AP57" s="8"/>
      <c r="AQ57" s="8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5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 t="s">
        <v>24</v>
      </c>
      <c r="Q58" s="65" t="s">
        <v>41</v>
      </c>
      <c r="R58" s="65"/>
      <c r="S58" s="74">
        <v>65218.92</v>
      </c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176"/>
      <c r="AJ58" s="113"/>
      <c r="AK58" s="48"/>
      <c r="AL58" s="48"/>
      <c r="AM58" s="8"/>
      <c r="AN58" s="8"/>
      <c r="AO58" s="8"/>
      <c r="AP58" s="8"/>
      <c r="AQ58" s="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25</v>
      </c>
      <c r="Q59" s="65" t="s">
        <v>41</v>
      </c>
      <c r="R59" s="65"/>
      <c r="S59" s="74">
        <v>38188.66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76"/>
      <c r="AJ59" s="113"/>
      <c r="AK59" s="48"/>
      <c r="AL59" s="48"/>
      <c r="AM59" s="8"/>
      <c r="AN59" s="8"/>
      <c r="AO59" s="8"/>
      <c r="AP59" s="8"/>
      <c r="AQ59" s="8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0.7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74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13"/>
      <c r="AK60" s="7"/>
      <c r="AL60" s="48"/>
      <c r="AM60" s="8"/>
      <c r="AN60" s="8"/>
      <c r="AO60" s="8"/>
      <c r="AP60" s="8"/>
      <c r="AQ60" s="8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3.5" customHeight="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32"/>
      <c r="P61" s="65" t="s">
        <v>38</v>
      </c>
      <c r="Q61" s="65" t="s">
        <v>41</v>
      </c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133"/>
      <c r="AJ61" s="95"/>
      <c r="AK61" s="7"/>
      <c r="AL61" s="48"/>
      <c r="AM61" s="8"/>
      <c r="AN61" s="8"/>
      <c r="AO61" s="8"/>
      <c r="AP61" s="8"/>
      <c r="AQ61" s="8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32"/>
      <c r="P62" s="65" t="s">
        <v>38</v>
      </c>
      <c r="Q62" s="65" t="s">
        <v>41</v>
      </c>
      <c r="R62" s="65"/>
      <c r="S62" s="74">
        <v>2402.28</v>
      </c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176"/>
      <c r="AJ62" s="113"/>
      <c r="AK62" s="7"/>
      <c r="AL62" s="48"/>
      <c r="AM62" s="8"/>
      <c r="AN62" s="8"/>
      <c r="AO62" s="8"/>
      <c r="AP62" s="8"/>
      <c r="AQ62" s="8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5:43" ht="12.75">
      <c r="O63" s="232"/>
      <c r="P63" s="65" t="s">
        <v>32</v>
      </c>
      <c r="Q63" s="65" t="s">
        <v>41</v>
      </c>
      <c r="R63" s="65"/>
      <c r="S63" s="74">
        <f>S64+S65+S66+S67+S68</f>
        <v>163446.94</v>
      </c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32"/>
      <c r="AJ63" s="95"/>
      <c r="AK63" s="95"/>
      <c r="AL63" s="95"/>
      <c r="AM63" s="95"/>
      <c r="AN63" s="113"/>
      <c r="AO63" s="22"/>
      <c r="AP63" s="22"/>
      <c r="AQ63" s="22"/>
    </row>
    <row r="64" spans="15:43" ht="12.75">
      <c r="O64" s="232"/>
      <c r="P64" s="65" t="s">
        <v>33</v>
      </c>
      <c r="Q64" s="65" t="s">
        <v>41</v>
      </c>
      <c r="R64" s="65"/>
      <c r="S64" s="74">
        <v>84002.94</v>
      </c>
      <c r="AJ64" s="113"/>
      <c r="AK64" s="95"/>
      <c r="AL64" s="95"/>
      <c r="AM64" s="95"/>
      <c r="AN64" s="95"/>
      <c r="AO64" s="22"/>
      <c r="AP64" s="22"/>
      <c r="AQ64" s="22"/>
    </row>
    <row r="65" spans="15:43" ht="12.75">
      <c r="O65" s="232"/>
      <c r="P65" s="65" t="s">
        <v>34</v>
      </c>
      <c r="Q65" s="65" t="s">
        <v>41</v>
      </c>
      <c r="R65" s="65"/>
      <c r="S65" s="74">
        <v>24905.69</v>
      </c>
      <c r="AJ65" s="113"/>
      <c r="AK65" s="95"/>
      <c r="AL65" s="95"/>
      <c r="AM65" s="95"/>
      <c r="AN65" s="113"/>
      <c r="AO65" s="22"/>
      <c r="AP65" s="22"/>
      <c r="AQ65" s="22"/>
    </row>
    <row r="66" spans="15:43" ht="12" customHeight="1">
      <c r="O66" s="232"/>
      <c r="P66" s="65" t="s">
        <v>94</v>
      </c>
      <c r="Q66" s="65" t="s">
        <v>41</v>
      </c>
      <c r="R66" s="65"/>
      <c r="S66" s="74">
        <v>18656.08</v>
      </c>
      <c r="AJ66" s="113"/>
      <c r="AK66" s="95"/>
      <c r="AL66" s="95"/>
      <c r="AM66" s="95"/>
      <c r="AN66" s="113"/>
      <c r="AO66" s="22"/>
      <c r="AP66" s="22"/>
      <c r="AQ66" s="22"/>
    </row>
    <row r="67" spans="15:43" ht="12.75">
      <c r="O67" s="232"/>
      <c r="P67" s="65" t="s">
        <v>163</v>
      </c>
      <c r="Q67" s="65" t="s">
        <v>41</v>
      </c>
      <c r="R67" s="65"/>
      <c r="S67" s="74">
        <v>562.2</v>
      </c>
      <c r="AJ67" s="113"/>
      <c r="AK67" s="95"/>
      <c r="AL67" s="95"/>
      <c r="AM67" s="95"/>
      <c r="AN67" s="113"/>
      <c r="AO67" s="22"/>
      <c r="AP67" s="22"/>
      <c r="AQ67" s="22"/>
    </row>
    <row r="68" spans="15:43" ht="12.75">
      <c r="O68" s="232"/>
      <c r="P68" s="65" t="s">
        <v>35</v>
      </c>
      <c r="Q68" s="65" t="s">
        <v>41</v>
      </c>
      <c r="R68" s="65"/>
      <c r="S68" s="74">
        <v>35320.03</v>
      </c>
      <c r="AJ68" s="113"/>
      <c r="AK68" s="95"/>
      <c r="AL68" s="95"/>
      <c r="AM68" s="95"/>
      <c r="AN68" s="113"/>
      <c r="AO68" s="22"/>
      <c r="AP68" s="22"/>
      <c r="AQ68" s="22"/>
    </row>
    <row r="69" spans="15:43" ht="12.75" hidden="1">
      <c r="O69" s="232"/>
      <c r="P69" s="65" t="s">
        <v>62</v>
      </c>
      <c r="Q69" s="65" t="s">
        <v>41</v>
      </c>
      <c r="R69" s="65"/>
      <c r="S69" s="74"/>
      <c r="AJ69" s="113"/>
      <c r="AK69" s="22"/>
      <c r="AL69" s="48"/>
      <c r="AM69" s="22"/>
      <c r="AN69" s="22"/>
      <c r="AO69" s="22"/>
      <c r="AP69" s="22"/>
      <c r="AQ69" s="22"/>
    </row>
    <row r="70" spans="15:43" ht="12.75" hidden="1">
      <c r="O70" s="232"/>
      <c r="P70" s="65" t="s">
        <v>76</v>
      </c>
      <c r="Q70" s="65" t="s">
        <v>41</v>
      </c>
      <c r="R70" s="65"/>
      <c r="S70" s="74"/>
      <c r="AJ70" s="113"/>
      <c r="AK70" s="22"/>
      <c r="AL70" s="48"/>
      <c r="AM70" s="22"/>
      <c r="AN70" s="22"/>
      <c r="AO70" s="22"/>
      <c r="AP70" s="22"/>
      <c r="AQ70" s="22"/>
    </row>
    <row r="71" spans="15:43" ht="11.25" customHeight="1">
      <c r="O71" s="232"/>
      <c r="P71" s="65" t="s">
        <v>29</v>
      </c>
      <c r="Q71" s="65" t="s">
        <v>41</v>
      </c>
      <c r="R71" s="65"/>
      <c r="S71" s="65">
        <v>13132.81</v>
      </c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133"/>
      <c r="AJ71" s="95"/>
      <c r="AK71" s="22"/>
      <c r="AL71" s="48"/>
      <c r="AM71" s="22"/>
      <c r="AN71" s="22"/>
      <c r="AO71" s="22"/>
      <c r="AP71" s="22"/>
      <c r="AQ71" s="22"/>
    </row>
    <row r="72" spans="15:43" ht="15" hidden="1">
      <c r="O72" s="232"/>
      <c r="P72" s="65"/>
      <c r="Q72" s="65" t="s">
        <v>41</v>
      </c>
      <c r="R72" s="65"/>
      <c r="S72" s="65"/>
      <c r="AJ72" s="95"/>
      <c r="AK72" s="8"/>
      <c r="AL72" s="48"/>
      <c r="AM72" s="22"/>
      <c r="AN72" s="22"/>
      <c r="AO72" s="22"/>
      <c r="AP72" s="22"/>
      <c r="AQ72" s="22"/>
    </row>
    <row r="73" spans="15:43" ht="0.75" customHeight="1" hidden="1">
      <c r="O73" s="232"/>
      <c r="P73" s="65"/>
      <c r="Q73" s="65" t="s">
        <v>41</v>
      </c>
      <c r="R73" s="65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176"/>
      <c r="AJ73" s="113"/>
      <c r="AK73" s="7"/>
      <c r="AL73" s="48"/>
      <c r="AM73" s="22"/>
      <c r="AN73" s="22"/>
      <c r="AO73" s="22"/>
      <c r="AP73" s="22"/>
      <c r="AQ73" s="22"/>
    </row>
    <row r="74" spans="15:43" ht="12.75">
      <c r="O74" s="232"/>
      <c r="P74" s="65" t="s">
        <v>42</v>
      </c>
      <c r="Q74" s="65" t="s">
        <v>41</v>
      </c>
      <c r="R74" s="65"/>
      <c r="S74" s="74">
        <v>184801.4</v>
      </c>
      <c r="AJ74" s="113"/>
      <c r="AK74" s="22"/>
      <c r="AL74" s="48"/>
      <c r="AM74" s="22"/>
      <c r="AN74" s="22"/>
      <c r="AO74" s="22"/>
      <c r="AP74" s="22"/>
      <c r="AQ74" s="22"/>
    </row>
    <row r="75" spans="15:43" ht="12.75">
      <c r="O75" s="233"/>
      <c r="P75" s="65" t="s">
        <v>85</v>
      </c>
      <c r="Q75" s="65" t="s">
        <v>41</v>
      </c>
      <c r="R75" s="65"/>
      <c r="S75" s="74">
        <v>8261.84</v>
      </c>
      <c r="AJ75" s="105"/>
      <c r="AK75" s="96"/>
      <c r="AL75" s="22"/>
      <c r="AM75" s="22"/>
      <c r="AN75" s="22"/>
      <c r="AO75" s="22"/>
      <c r="AP75" s="22"/>
      <c r="AQ75" s="22"/>
    </row>
    <row r="76" spans="15:43" ht="24">
      <c r="O76" s="224"/>
      <c r="P76" s="84" t="s">
        <v>26</v>
      </c>
      <c r="Q76" s="65" t="s">
        <v>41</v>
      </c>
      <c r="R76" s="65"/>
      <c r="S76" s="74">
        <f>S15+S20-S46</f>
        <v>-43996.659999999916</v>
      </c>
      <c r="AJ76" s="105"/>
      <c r="AK76" s="22"/>
      <c r="AL76" s="22"/>
      <c r="AM76" s="22"/>
      <c r="AN76" s="22"/>
      <c r="AO76" s="22"/>
      <c r="AP76" s="22"/>
      <c r="AQ76" s="22"/>
    </row>
    <row r="77" spans="15:43" ht="12.75">
      <c r="O77" s="225"/>
      <c r="P77" s="65" t="s">
        <v>74</v>
      </c>
      <c r="Q77" s="65"/>
      <c r="R77" s="65"/>
      <c r="S77" s="74">
        <v>14858.81</v>
      </c>
      <c r="AJ77" s="106"/>
      <c r="AK77" s="22"/>
      <c r="AL77" s="22"/>
      <c r="AM77" s="22"/>
      <c r="AN77" s="22"/>
      <c r="AO77" s="22"/>
      <c r="AP77" s="22"/>
      <c r="AQ77" s="22"/>
    </row>
    <row r="78" spans="15:43" ht="12.75" hidden="1">
      <c r="O78" s="65"/>
      <c r="P78" s="65"/>
      <c r="Q78" s="65"/>
      <c r="R78" s="65"/>
      <c r="S78" s="65"/>
      <c r="AJ78" s="106"/>
      <c r="AK78" s="22"/>
      <c r="AL78" s="22"/>
      <c r="AM78" s="22"/>
      <c r="AN78" s="22"/>
      <c r="AO78" s="22"/>
      <c r="AP78" s="22"/>
      <c r="AQ78" s="22"/>
    </row>
    <row r="79" spans="15:43" ht="12.75">
      <c r="O79" s="65"/>
      <c r="P79" s="65" t="s">
        <v>83</v>
      </c>
      <c r="Q79" s="65"/>
      <c r="R79" s="65"/>
      <c r="S79" s="74">
        <f>SUM(S76:S78)</f>
        <v>-29137.84999999992</v>
      </c>
      <c r="AJ79" s="105"/>
      <c r="AK79" s="22"/>
      <c r="AL79" s="22"/>
      <c r="AM79" s="22"/>
      <c r="AN79" s="22"/>
      <c r="AO79" s="22"/>
      <c r="AP79" s="22"/>
      <c r="AQ79" s="22"/>
    </row>
    <row r="80" spans="15:43" ht="12.75">
      <c r="O80" s="5"/>
      <c r="P80" s="5"/>
      <c r="Q80" s="5"/>
      <c r="R80" s="5"/>
      <c r="S80" s="89"/>
      <c r="AJ80" s="22"/>
      <c r="AK80" s="22"/>
      <c r="AL80" s="22"/>
      <c r="AM80" s="22"/>
      <c r="AN80" s="22"/>
      <c r="AO80" s="22"/>
      <c r="AP80" s="22"/>
      <c r="AQ80" s="22"/>
    </row>
    <row r="81" spans="36:43" ht="12.75">
      <c r="AJ81" s="22"/>
      <c r="AK81" s="22"/>
      <c r="AL81" s="22"/>
      <c r="AM81" s="22"/>
      <c r="AN81" s="22"/>
      <c r="AO81" s="22"/>
      <c r="AP81" s="22"/>
      <c r="AQ81" s="22"/>
    </row>
    <row r="82" spans="36:43" ht="12.75">
      <c r="AJ82" s="22"/>
      <c r="AK82" s="22"/>
      <c r="AL82" s="22"/>
      <c r="AM82" s="22"/>
      <c r="AN82" s="22"/>
      <c r="AO82" s="22"/>
      <c r="AP82" s="22"/>
      <c r="AQ82" s="22"/>
    </row>
  </sheetData>
  <sheetProtection/>
  <mergeCells count="7">
    <mergeCell ref="O76:O77"/>
    <mergeCell ref="F5:I5"/>
    <mergeCell ref="O5:O13"/>
    <mergeCell ref="F6:I6"/>
    <mergeCell ref="F7:G7"/>
    <mergeCell ref="O17:O45"/>
    <mergeCell ref="O46:O75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65535" man="1"/>
    <brk id="41" max="48" man="1"/>
    <brk id="93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U81"/>
  <sheetViews>
    <sheetView view="pageBreakPreview" zoomScaleSheetLayoutView="100" zoomScalePageLayoutView="0" workbookViewId="0" topLeftCell="O52">
      <selection activeCell="S80" sqref="S80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1.75390625" style="0" customWidth="1"/>
    <col min="40" max="40" width="11.125" style="0" hidden="1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180" t="s">
        <v>0</v>
      </c>
      <c r="Q1" s="180"/>
      <c r="R1" s="180"/>
      <c r="S1" s="180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180" t="s">
        <v>146</v>
      </c>
      <c r="Q2" s="180"/>
      <c r="R2" s="180"/>
      <c r="S2" s="180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7390.3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50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338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2926.8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1053.9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2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149</v>
      </c>
      <c r="Q14" s="77"/>
      <c r="R14" s="77"/>
      <c r="S14" s="66">
        <v>69572.28</v>
      </c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105"/>
      <c r="AK14" s="105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/>
      <c r="Q15" s="77"/>
      <c r="R15" s="77"/>
      <c r="S15" s="66"/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105"/>
      <c r="AK15" s="105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105"/>
      <c r="AK16" s="105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106"/>
      <c r="AK17" s="106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80"/>
      <c r="S18" s="78">
        <v>762659.05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146"/>
      <c r="AK18" s="33"/>
      <c r="AL18" s="134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65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147"/>
      <c r="AK19" s="7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5277326.96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44"/>
      <c r="AK20" s="15"/>
      <c r="AL20" s="17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.7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f>S20-S28</f>
        <v>2202019.2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44"/>
      <c r="AK21" s="1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4"/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48"/>
      <c r="AK22" s="1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4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48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4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48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4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48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4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48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4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48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S29+S30+S31+S32+S34</f>
        <v>3075307.76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41"/>
      <c r="AK28" s="117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585186.64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41"/>
      <c r="AK29" s="116"/>
      <c r="AL29" s="15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107374.47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41"/>
      <c r="AK30" s="116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392346.64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41"/>
      <c r="AK31" s="116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1924893.55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41"/>
      <c r="AK32" s="116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4"/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42"/>
      <c r="AK33" s="10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2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65506.46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43"/>
      <c r="AK34" s="105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4"/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143"/>
      <c r="AK35" s="105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72" t="s">
        <v>41</v>
      </c>
      <c r="R36" s="78"/>
      <c r="S36" s="78">
        <v>5448632.65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141"/>
      <c r="AK36" s="105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72" t="s">
        <v>41</v>
      </c>
      <c r="R37" s="153"/>
      <c r="S37" s="78"/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141"/>
      <c r="AK37" s="105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72" t="s">
        <v>41</v>
      </c>
      <c r="R38" s="153"/>
      <c r="S38" s="78"/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141"/>
      <c r="AK38" s="105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72" t="s">
        <v>41</v>
      </c>
      <c r="R39" s="72"/>
      <c r="S39" s="78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149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72" t="s">
        <v>41</v>
      </c>
      <c r="R40" s="72"/>
      <c r="S40" s="72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149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72" t="s">
        <v>41</v>
      </c>
      <c r="R41" s="72"/>
      <c r="S41" s="72"/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149"/>
      <c r="AK41" s="8"/>
      <c r="AL41" s="8"/>
      <c r="AM41" s="8"/>
      <c r="AN41" s="8"/>
      <c r="AO41" s="8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72" t="s">
        <v>41</v>
      </c>
      <c r="R42" s="72"/>
      <c r="S42" s="72">
        <v>591353.36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149"/>
      <c r="AK42" s="106"/>
      <c r="AL42" s="7"/>
      <c r="AM42" s="8"/>
      <c r="AN42" s="8"/>
      <c r="AO42" s="8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149"/>
      <c r="AK43" s="8"/>
      <c r="AL43" s="8"/>
      <c r="AM43" s="8"/>
      <c r="AN43" s="8"/>
      <c r="AO43" s="8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5630834.1381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41"/>
      <c r="AK44" s="8"/>
      <c r="AL44" s="88"/>
      <c r="AM44" s="8"/>
      <c r="AN44" s="8"/>
      <c r="AO44" s="8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S47+S48+S49+S50+S52</f>
        <v>3054143.49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8"/>
      <c r="AN45" s="8"/>
      <c r="AO45" s="8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8"/>
      <c r="AO46" s="8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65">
        <v>624194.99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48"/>
      <c r="AM47" s="8"/>
      <c r="AN47" s="8"/>
      <c r="AO47" s="8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99354.38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48"/>
      <c r="AM48" s="8"/>
      <c r="AN48" s="8"/>
      <c r="AO48" s="8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371882.19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8"/>
      <c r="AN49" s="8"/>
      <c r="AO49" s="8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65">
        <v>1924895.73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48"/>
      <c r="AM50" s="8"/>
      <c r="AN50" s="8"/>
      <c r="AO50" s="8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65"/>
      <c r="S51" s="6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6"/>
      <c r="AK51" s="7"/>
      <c r="AL51" s="48"/>
      <c r="AM51" s="8"/>
      <c r="AN51" s="8"/>
      <c r="AO51" s="8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65">
        <v>33816.2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48"/>
      <c r="AM52" s="8"/>
      <c r="AN52" s="8"/>
      <c r="AO52" s="8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2576690.6481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96"/>
      <c r="AK53" s="22"/>
      <c r="AL53" s="48"/>
      <c r="AM53" s="8"/>
      <c r="AN53" s="8"/>
      <c r="AO53" s="8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203277.59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202577.64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208167.45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0.7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74">
        <v>5324.04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76"/>
      <c r="AJ59" s="113"/>
      <c r="AK59" s="7"/>
      <c r="AL59" s="48"/>
      <c r="AM59" s="8"/>
      <c r="AN59" s="8"/>
      <c r="AO59" s="8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0.7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1" ht="12.75">
      <c r="O61" s="232"/>
      <c r="P61" s="65" t="s">
        <v>32</v>
      </c>
      <c r="Q61" s="65" t="s">
        <v>41</v>
      </c>
      <c r="R61" s="65"/>
      <c r="S61" s="74">
        <f>S62+S63+S64+S65+S66+S68</f>
        <v>580468.6599999999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13"/>
      <c r="AK61" s="95"/>
      <c r="AL61" s="95"/>
      <c r="AM61" s="95"/>
      <c r="AN61" s="113"/>
      <c r="AO61" s="22"/>
    </row>
    <row r="62" spans="15:41" ht="12.75">
      <c r="O62" s="232"/>
      <c r="P62" s="65" t="s">
        <v>33</v>
      </c>
      <c r="Q62" s="65" t="s">
        <v>41</v>
      </c>
      <c r="R62" s="65"/>
      <c r="S62" s="74">
        <v>3281.37</v>
      </c>
      <c r="AJ62" s="113"/>
      <c r="AK62" s="95"/>
      <c r="AL62" s="95"/>
      <c r="AM62" s="95"/>
      <c r="AN62" s="95"/>
      <c r="AO62" s="22"/>
    </row>
    <row r="63" spans="15:41" ht="12.75">
      <c r="O63" s="232"/>
      <c r="P63" s="65" t="s">
        <v>34</v>
      </c>
      <c r="Q63" s="65" t="s">
        <v>41</v>
      </c>
      <c r="R63" s="65"/>
      <c r="S63" s="74">
        <v>164203.03</v>
      </c>
      <c r="AJ63" s="113"/>
      <c r="AK63" s="95"/>
      <c r="AL63" s="95"/>
      <c r="AM63" s="95"/>
      <c r="AN63" s="113"/>
      <c r="AO63" s="22"/>
    </row>
    <row r="64" spans="15:41" ht="12.75">
      <c r="O64" s="232"/>
      <c r="P64" s="65" t="s">
        <v>91</v>
      </c>
      <c r="Q64" s="65" t="s">
        <v>41</v>
      </c>
      <c r="R64" s="65"/>
      <c r="S64" s="74">
        <v>50398.91</v>
      </c>
      <c r="AJ64" s="113"/>
      <c r="AK64" s="95"/>
      <c r="AL64" s="95"/>
      <c r="AM64" s="95"/>
      <c r="AN64" s="113"/>
      <c r="AO64" s="22"/>
    </row>
    <row r="65" spans="15:41" ht="12.75">
      <c r="O65" s="232"/>
      <c r="P65" s="65" t="s">
        <v>88</v>
      </c>
      <c r="Q65" s="65" t="s">
        <v>41</v>
      </c>
      <c r="R65" s="65"/>
      <c r="S65" s="74">
        <v>7588.61</v>
      </c>
      <c r="AJ65" s="113"/>
      <c r="AK65" s="95"/>
      <c r="AL65" s="95"/>
      <c r="AM65" s="95"/>
      <c r="AN65" s="113"/>
      <c r="AO65" s="22"/>
    </row>
    <row r="66" spans="15:41" ht="12.75">
      <c r="O66" s="232"/>
      <c r="P66" s="65" t="s">
        <v>35</v>
      </c>
      <c r="Q66" s="65" t="s">
        <v>41</v>
      </c>
      <c r="R66" s="65"/>
      <c r="S66" s="74">
        <v>91178.51</v>
      </c>
      <c r="AJ66" s="113"/>
      <c r="AK66" s="95"/>
      <c r="AL66" s="95"/>
      <c r="AM66" s="95"/>
      <c r="AN66" s="113"/>
      <c r="AO66" s="22"/>
    </row>
    <row r="67" spans="15:41" ht="12.75" hidden="1">
      <c r="O67" s="232"/>
      <c r="P67" s="65" t="s">
        <v>62</v>
      </c>
      <c r="Q67" s="65" t="s">
        <v>41</v>
      </c>
      <c r="R67" s="65"/>
      <c r="S67" s="74"/>
      <c r="AJ67" s="113"/>
      <c r="AK67" s="22"/>
      <c r="AL67" s="48"/>
      <c r="AM67" s="22"/>
      <c r="AN67" s="22"/>
      <c r="AO67" s="22"/>
    </row>
    <row r="68" spans="15:41" ht="12.75">
      <c r="O68" s="232"/>
      <c r="P68" s="65" t="s">
        <v>76</v>
      </c>
      <c r="Q68" s="65" t="s">
        <v>41</v>
      </c>
      <c r="R68" s="65"/>
      <c r="S68" s="74">
        <v>263818.23</v>
      </c>
      <c r="AJ68" s="113"/>
      <c r="AK68" s="22"/>
      <c r="AL68" s="48"/>
      <c r="AM68" s="22"/>
      <c r="AN68" s="22"/>
      <c r="AO68" s="22"/>
    </row>
    <row r="69" spans="15:41" ht="12" customHeight="1">
      <c r="O69" s="232"/>
      <c r="P69" s="65" t="s">
        <v>29</v>
      </c>
      <c r="Q69" s="65" t="s">
        <v>41</v>
      </c>
      <c r="R69" s="65"/>
      <c r="S69" s="65">
        <v>31070.44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  <c r="AO69" s="22"/>
    </row>
    <row r="70" spans="15:41" ht="15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  <c r="AO70" s="22"/>
    </row>
    <row r="71" spans="15:41" ht="12.75">
      <c r="O71" s="232"/>
      <c r="P71" s="65" t="s">
        <v>58</v>
      </c>
      <c r="Q71" s="65" t="s">
        <v>41</v>
      </c>
      <c r="R71" s="65"/>
      <c r="S71" s="65">
        <v>633084.3</v>
      </c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133"/>
      <c r="AJ71" s="95"/>
      <c r="AK71" s="7"/>
      <c r="AL71" s="48"/>
      <c r="AM71" s="22"/>
      <c r="AN71" s="22"/>
      <c r="AO71" s="22"/>
    </row>
    <row r="72" spans="15:41" ht="12.75">
      <c r="O72" s="232"/>
      <c r="P72" s="65" t="s">
        <v>42</v>
      </c>
      <c r="Q72" s="65" t="s">
        <v>41</v>
      </c>
      <c r="R72" s="65"/>
      <c r="S72" s="74">
        <v>682220.76</v>
      </c>
      <c r="AJ72" s="113"/>
      <c r="AK72" s="96"/>
      <c r="AL72" s="48"/>
      <c r="AM72" s="22"/>
      <c r="AN72" s="22"/>
      <c r="AO72" s="22"/>
    </row>
    <row r="73" spans="15:41" ht="12.75">
      <c r="O73" s="233"/>
      <c r="P73" s="65" t="s">
        <v>85</v>
      </c>
      <c r="Q73" s="65" t="s">
        <v>41</v>
      </c>
      <c r="R73" s="65"/>
      <c r="S73" s="74">
        <f>4.127*S7</f>
        <v>30499.768099999998</v>
      </c>
      <c r="AJ73" s="106"/>
      <c r="AK73" s="22"/>
      <c r="AL73" s="22"/>
      <c r="AM73" s="22"/>
      <c r="AN73" s="22"/>
      <c r="AO73" s="22"/>
    </row>
    <row r="74" spans="15:41" ht="23.25" customHeight="1">
      <c r="O74" s="224"/>
      <c r="P74" s="84" t="s">
        <v>26</v>
      </c>
      <c r="Q74" s="65" t="s">
        <v>41</v>
      </c>
      <c r="R74" s="65"/>
      <c r="S74" s="74">
        <f>S14+S20-S44</f>
        <v>-283934.8980999999</v>
      </c>
      <c r="AJ74" s="105"/>
      <c r="AK74" s="22"/>
      <c r="AL74" s="22"/>
      <c r="AM74" s="22"/>
      <c r="AN74" s="22"/>
      <c r="AO74" s="22"/>
    </row>
    <row r="75" spans="15:41" ht="0.75" customHeight="1" hidden="1">
      <c r="O75" s="225"/>
      <c r="P75" s="65"/>
      <c r="Q75" s="65"/>
      <c r="R75" s="65"/>
      <c r="S75" s="65"/>
      <c r="AJ75" s="22"/>
      <c r="AK75" s="22"/>
      <c r="AL75" s="22"/>
      <c r="AM75" s="22"/>
      <c r="AN75" s="22"/>
      <c r="AO75" s="22"/>
    </row>
    <row r="76" spans="15:41" ht="12.75" hidden="1">
      <c r="O76" s="65"/>
      <c r="P76" s="65"/>
      <c r="Q76" s="65"/>
      <c r="R76" s="65"/>
      <c r="S76" s="65"/>
      <c r="AJ76" s="22"/>
      <c r="AK76" s="22"/>
      <c r="AL76" s="22"/>
      <c r="AM76" s="22"/>
      <c r="AN76" s="22"/>
      <c r="AO76" s="22"/>
    </row>
    <row r="77" spans="15:41" ht="12.75" hidden="1">
      <c r="O77" s="69"/>
      <c r="P77" s="65"/>
      <c r="Q77" s="65"/>
      <c r="R77" s="65"/>
      <c r="S77" s="74"/>
      <c r="AJ77" s="22"/>
      <c r="AK77" s="22"/>
      <c r="AL77" s="22"/>
      <c r="AM77" s="22"/>
      <c r="AN77" s="22"/>
      <c r="AO77" s="22"/>
    </row>
    <row r="78" spans="15:41" ht="12.75" hidden="1">
      <c r="O78" s="5"/>
      <c r="P78" s="65"/>
      <c r="Q78" s="5"/>
      <c r="R78" s="5"/>
      <c r="S78" s="107"/>
      <c r="AJ78" s="22"/>
      <c r="AK78" s="22"/>
      <c r="AL78" s="22"/>
      <c r="AM78" s="22"/>
      <c r="AN78" s="22"/>
      <c r="AO78" s="22"/>
    </row>
    <row r="79" spans="15:41" ht="12.75" hidden="1">
      <c r="O79" s="5"/>
      <c r="P79" s="65"/>
      <c r="Q79" s="65"/>
      <c r="R79" s="65"/>
      <c r="S79" s="65"/>
      <c r="AJ79" s="22"/>
      <c r="AK79" s="22"/>
      <c r="AL79" s="22"/>
      <c r="AM79" s="22"/>
      <c r="AN79" s="22"/>
      <c r="AO79" s="22"/>
    </row>
    <row r="80" spans="16:19" ht="12.75">
      <c r="P80" s="5" t="s">
        <v>74</v>
      </c>
      <c r="Q80" s="5"/>
      <c r="R80" s="5"/>
      <c r="S80" s="241">
        <v>30269</v>
      </c>
    </row>
    <row r="81" spans="16:19" ht="12.75">
      <c r="P81" s="5"/>
      <c r="Q81" s="5"/>
      <c r="R81" s="5"/>
      <c r="S81" s="89">
        <f>SUM(S74:S80)</f>
        <v>-253665.89809999987</v>
      </c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81" man="1"/>
    <brk id="41" max="48" man="1"/>
    <brk id="93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78"/>
  <sheetViews>
    <sheetView view="pageBreakPreview" zoomScaleSheetLayoutView="100" zoomScalePageLayoutView="0" workbookViewId="0" topLeftCell="O42">
      <selection activeCell="AL28" sqref="AL28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8.375" style="0" customWidth="1"/>
    <col min="40" max="40" width="11.125" style="0" hidden="1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145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7403.4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102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323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3223.6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1046.9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139</v>
      </c>
      <c r="Q14" s="77"/>
      <c r="R14" s="77"/>
      <c r="S14" s="66">
        <v>-98616.66</v>
      </c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/>
      <c r="Q15" s="77"/>
      <c r="R15" s="77"/>
      <c r="S15" s="66"/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80"/>
      <c r="S18" s="78">
        <v>574091.23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54"/>
      <c r="AM18" s="33"/>
      <c r="AN18" s="33"/>
      <c r="AO18" s="54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1">AK19+AL19</f>
        <v>0</v>
      </c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5216225.37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3.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193"/>
      <c r="S21" s="78">
        <v>2194291.85</v>
      </c>
      <c r="T21" s="201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41"/>
      <c r="AK21" s="112"/>
      <c r="AL21" s="17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193"/>
      <c r="S22" s="78">
        <f t="shared" si="0"/>
        <v>0</v>
      </c>
      <c r="T22" s="201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42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193"/>
      <c r="S23" s="78">
        <f t="shared" si="0"/>
        <v>0</v>
      </c>
      <c r="T23" s="201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42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193"/>
      <c r="S24" s="78">
        <f t="shared" si="0"/>
        <v>0</v>
      </c>
      <c r="T24" s="201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42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193"/>
      <c r="S25" s="78">
        <f t="shared" si="0"/>
        <v>0</v>
      </c>
      <c r="T25" s="201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42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193"/>
      <c r="S26" s="78">
        <f t="shared" si="0"/>
        <v>0</v>
      </c>
      <c r="T26" s="201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42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193"/>
      <c r="S27" s="78">
        <f t="shared" si="0"/>
        <v>0</v>
      </c>
      <c r="T27" s="201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42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194"/>
      <c r="S28" s="78">
        <v>3006031.89</v>
      </c>
      <c r="T28" s="201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41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193"/>
      <c r="S29" s="74">
        <v>588487.44</v>
      </c>
      <c r="T29" s="201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41"/>
      <c r="AK29" s="113"/>
      <c r="AL29" s="48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193"/>
      <c r="S30" s="74">
        <v>102912.71</v>
      </c>
      <c r="T30" s="201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41"/>
      <c r="AK30" s="113"/>
      <c r="AL30" s="48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193"/>
      <c r="S31" s="74">
        <v>383013.72</v>
      </c>
      <c r="T31" s="201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41"/>
      <c r="AK31" s="113"/>
      <c r="AL31" s="48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193"/>
      <c r="S32" s="74">
        <v>1861137.17</v>
      </c>
      <c r="T32" s="201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41"/>
      <c r="AK32" s="113"/>
      <c r="AL32" s="48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193"/>
      <c r="S33" s="74">
        <f t="shared" si="0"/>
        <v>0</v>
      </c>
      <c r="T33" s="201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42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3.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194"/>
      <c r="S34" s="74">
        <v>71089.19</v>
      </c>
      <c r="T34" s="110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43"/>
      <c r="AK34" s="113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223">
        <f t="shared" si="0"/>
        <v>0</v>
      </c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112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74"/>
      <c r="S36" s="78">
        <v>5218923.61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65" t="s">
        <v>41</v>
      </c>
      <c r="R37" s="82"/>
      <c r="S37" s="78">
        <f t="shared" si="0"/>
        <v>0</v>
      </c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65" t="s">
        <v>41</v>
      </c>
      <c r="R38" s="82"/>
      <c r="S38" s="78">
        <f t="shared" si="0"/>
        <v>0</v>
      </c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65" t="s">
        <v>41</v>
      </c>
      <c r="R39" s="65"/>
      <c r="S39" s="78">
        <f t="shared" si="0"/>
        <v>0</v>
      </c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65" t="s">
        <v>41</v>
      </c>
      <c r="R40" s="65"/>
      <c r="S40" s="78">
        <f t="shared" si="0"/>
        <v>0</v>
      </c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65" t="s">
        <v>41</v>
      </c>
      <c r="R41" s="65"/>
      <c r="S41" s="78">
        <f t="shared" si="0"/>
        <v>0</v>
      </c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112"/>
      <c r="AL41" s="8"/>
      <c r="AM41" s="8"/>
      <c r="AN41" s="8"/>
      <c r="AO41" s="8"/>
      <c r="AP41" s="8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555368.25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112"/>
      <c r="AL42" s="48"/>
      <c r="AM42" s="8"/>
      <c r="AN42" s="8"/>
      <c r="AO42" s="101"/>
      <c r="AP42" s="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5199469.7018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8"/>
      <c r="AN44" s="8"/>
      <c r="AO44" s="8"/>
      <c r="AP44" s="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S47+S48+S49+S50+S52</f>
        <v>3017176.11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48"/>
      <c r="AL45" s="48"/>
      <c r="AM45" s="101"/>
      <c r="AN45" s="8"/>
      <c r="AO45" s="8"/>
      <c r="AP45" s="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7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8"/>
      <c r="AO46" s="8"/>
      <c r="AP46" s="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74">
        <v>632393.62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1"/>
      <c r="AK47" s="7"/>
      <c r="AL47" s="48"/>
      <c r="AM47" s="8"/>
      <c r="AN47" s="8"/>
      <c r="AO47" s="8"/>
      <c r="AP47" s="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108024.48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1"/>
      <c r="AK48" s="48"/>
      <c r="AL48" s="48"/>
      <c r="AM48" s="8"/>
      <c r="AN48" s="8"/>
      <c r="AO48" s="8"/>
      <c r="AP48" s="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387517.33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1"/>
      <c r="AK49" s="48"/>
      <c r="AL49" s="48"/>
      <c r="AM49" s="8"/>
      <c r="AN49" s="8"/>
      <c r="AO49" s="8"/>
      <c r="AP49" s="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1861139.12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1"/>
      <c r="AK50" s="7"/>
      <c r="AL50" s="48"/>
      <c r="AM50" s="8"/>
      <c r="AN50" s="8"/>
      <c r="AO50" s="8"/>
      <c r="AP50" s="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65"/>
      <c r="S51" s="74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8"/>
      <c r="AK51" s="7"/>
      <c r="AL51" s="17"/>
      <c r="AM51" s="8"/>
      <c r="AN51" s="8"/>
      <c r="AO51" s="8"/>
      <c r="AP51" s="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28101.56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1"/>
      <c r="AK52" s="7"/>
      <c r="AL52" s="21"/>
      <c r="AM52" s="8"/>
      <c r="AN52" s="8"/>
      <c r="AO52" s="8"/>
      <c r="AP52" s="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2182293.5917999996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8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203637.92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215193.5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185903.24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65">
        <v>5332.44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8"/>
      <c r="AP59" s="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2" ht="12.75">
      <c r="O61" s="232"/>
      <c r="P61" s="65" t="s">
        <v>32</v>
      </c>
      <c r="Q61" s="65" t="s">
        <v>41</v>
      </c>
      <c r="R61" s="65"/>
      <c r="S61" s="74">
        <f>S62+S63+S64+S65+S66+S68</f>
        <v>473558.62</v>
      </c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32"/>
      <c r="AJ61" s="213"/>
      <c r="AK61" s="7"/>
      <c r="AL61" s="48"/>
      <c r="AM61" s="95"/>
      <c r="AN61" s="95"/>
      <c r="AO61" s="95"/>
      <c r="AP61" s="113"/>
    </row>
    <row r="62" spans="15:42" ht="12.75">
      <c r="O62" s="232"/>
      <c r="P62" s="65" t="s">
        <v>33</v>
      </c>
      <c r="Q62" s="65" t="s">
        <v>41</v>
      </c>
      <c r="R62" s="65"/>
      <c r="S62" s="74">
        <v>192654.21</v>
      </c>
      <c r="AJ62" s="113"/>
      <c r="AK62" s="7"/>
      <c r="AL62" s="48"/>
      <c r="AM62" s="95"/>
      <c r="AN62" s="95"/>
      <c r="AO62" s="95"/>
      <c r="AP62" s="95"/>
    </row>
    <row r="63" spans="15:42" ht="12.75">
      <c r="O63" s="232"/>
      <c r="P63" s="65" t="s">
        <v>34</v>
      </c>
      <c r="Q63" s="65" t="s">
        <v>41</v>
      </c>
      <c r="R63" s="65"/>
      <c r="S63" s="74">
        <v>197600.76</v>
      </c>
      <c r="AJ63" s="113"/>
      <c r="AK63" s="22"/>
      <c r="AL63" s="48"/>
      <c r="AM63" s="95"/>
      <c r="AN63" s="95"/>
      <c r="AO63" s="95"/>
      <c r="AP63" s="113"/>
    </row>
    <row r="64" spans="15:42" ht="12.75">
      <c r="O64" s="232"/>
      <c r="P64" s="65" t="s">
        <v>94</v>
      </c>
      <c r="Q64" s="65" t="s">
        <v>41</v>
      </c>
      <c r="R64" s="65"/>
      <c r="S64" s="74">
        <v>7336.09</v>
      </c>
      <c r="AJ64" s="113"/>
      <c r="AK64" s="22"/>
      <c r="AL64" s="48"/>
      <c r="AM64" s="95"/>
      <c r="AN64" s="95"/>
      <c r="AO64" s="95"/>
      <c r="AP64" s="113"/>
    </row>
    <row r="65" spans="15:42" ht="12.75">
      <c r="O65" s="232"/>
      <c r="P65" s="65" t="s">
        <v>88</v>
      </c>
      <c r="Q65" s="65" t="s">
        <v>41</v>
      </c>
      <c r="R65" s="65"/>
      <c r="S65" s="74">
        <v>7244.28</v>
      </c>
      <c r="AJ65" s="113"/>
      <c r="AK65" s="22"/>
      <c r="AL65" s="48"/>
      <c r="AM65" s="95"/>
      <c r="AN65" s="95"/>
      <c r="AO65" s="95"/>
      <c r="AP65" s="113"/>
    </row>
    <row r="66" spans="15:42" ht="12.75">
      <c r="O66" s="232"/>
      <c r="P66" s="65" t="s">
        <v>35</v>
      </c>
      <c r="Q66" s="65" t="s">
        <v>41</v>
      </c>
      <c r="R66" s="65"/>
      <c r="S66" s="74">
        <v>59187.98</v>
      </c>
      <c r="AJ66" s="113"/>
      <c r="AK66" s="22"/>
      <c r="AL66" s="48"/>
      <c r="AM66" s="95"/>
      <c r="AN66" s="95"/>
      <c r="AO66" s="95"/>
      <c r="AP66" s="113"/>
    </row>
    <row r="67" spans="15:42" ht="12.75" hidden="1">
      <c r="O67" s="232"/>
      <c r="P67" s="65" t="s">
        <v>59</v>
      </c>
      <c r="Q67" s="65" t="s">
        <v>41</v>
      </c>
      <c r="R67" s="65"/>
      <c r="S67" s="74"/>
      <c r="AJ67" s="113"/>
      <c r="AK67" s="22"/>
      <c r="AL67" s="48"/>
      <c r="AM67" s="22"/>
      <c r="AN67" s="22"/>
      <c r="AO67" s="22"/>
      <c r="AP67" s="22"/>
    </row>
    <row r="68" spans="15:42" ht="12.75">
      <c r="O68" s="232"/>
      <c r="P68" s="65" t="s">
        <v>80</v>
      </c>
      <c r="Q68" s="65" t="s">
        <v>41</v>
      </c>
      <c r="R68" s="65"/>
      <c r="S68" s="74">
        <v>9535.3</v>
      </c>
      <c r="AJ68" s="113"/>
      <c r="AK68" s="22"/>
      <c r="AL68" s="48"/>
      <c r="AM68" s="22"/>
      <c r="AN68" s="22"/>
      <c r="AO68" s="22"/>
      <c r="AP68" s="22"/>
    </row>
    <row r="69" spans="15:42" ht="12" customHeight="1">
      <c r="O69" s="232"/>
      <c r="P69" s="65" t="s">
        <v>29</v>
      </c>
      <c r="Q69" s="65" t="s">
        <v>41</v>
      </c>
      <c r="R69" s="65"/>
      <c r="S69" s="65">
        <v>30238.92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  <c r="AO69" s="22"/>
      <c r="AP69" s="22"/>
    </row>
    <row r="70" spans="15:42" ht="15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  <c r="AO70" s="22"/>
      <c r="AP70" s="22"/>
    </row>
    <row r="71" spans="15:42" ht="12.75">
      <c r="O71" s="232"/>
      <c r="P71" s="65" t="s">
        <v>58</v>
      </c>
      <c r="Q71" s="65" t="s">
        <v>41</v>
      </c>
      <c r="R71" s="65"/>
      <c r="S71" s="65">
        <v>354445.05</v>
      </c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133"/>
      <c r="AJ71" s="95"/>
      <c r="AK71" s="7"/>
      <c r="AL71" s="48"/>
      <c r="AM71" s="22"/>
      <c r="AN71" s="22"/>
      <c r="AO71" s="22"/>
      <c r="AP71" s="22"/>
    </row>
    <row r="72" spans="15:42" ht="14.25" customHeight="1">
      <c r="O72" s="232"/>
      <c r="P72" s="65" t="s">
        <v>42</v>
      </c>
      <c r="Q72" s="65" t="s">
        <v>41</v>
      </c>
      <c r="R72" s="65"/>
      <c r="S72" s="74">
        <v>683430.07</v>
      </c>
      <c r="AJ72" s="113"/>
      <c r="AK72" s="96"/>
      <c r="AL72" s="48"/>
      <c r="AM72" s="22"/>
      <c r="AN72" s="22"/>
      <c r="AO72" s="22"/>
      <c r="AP72" s="22"/>
    </row>
    <row r="73" spans="15:42" ht="12.75">
      <c r="O73" s="233"/>
      <c r="P73" s="65" t="s">
        <v>85</v>
      </c>
      <c r="Q73" s="65" t="s">
        <v>41</v>
      </c>
      <c r="R73" s="65"/>
      <c r="S73" s="83">
        <f>4.127*S7</f>
        <v>30553.831799999996</v>
      </c>
      <c r="AJ73" s="22"/>
      <c r="AK73" s="22"/>
      <c r="AL73" s="22"/>
      <c r="AM73" s="22"/>
      <c r="AN73" s="22"/>
      <c r="AO73" s="22"/>
      <c r="AP73" s="22"/>
    </row>
    <row r="74" spans="15:42" ht="24">
      <c r="O74" s="224"/>
      <c r="P74" s="84" t="s">
        <v>26</v>
      </c>
      <c r="Q74" s="65" t="s">
        <v>41</v>
      </c>
      <c r="R74" s="65"/>
      <c r="S74" s="74">
        <f>S14+S20-S44</f>
        <v>-81860.99179999996</v>
      </c>
      <c r="AJ74" s="96"/>
      <c r="AK74" s="22"/>
      <c r="AL74" s="22"/>
      <c r="AM74" s="22"/>
      <c r="AN74" s="22"/>
      <c r="AO74" s="22"/>
      <c r="AP74" s="22"/>
    </row>
    <row r="75" spans="15:42" ht="12" customHeight="1">
      <c r="O75" s="225"/>
      <c r="P75" s="65" t="s">
        <v>74</v>
      </c>
      <c r="Q75" s="65"/>
      <c r="R75" s="65"/>
      <c r="S75" s="74">
        <v>43050.8</v>
      </c>
      <c r="AJ75" s="22"/>
      <c r="AK75" s="22"/>
      <c r="AL75" s="22"/>
      <c r="AM75" s="22"/>
      <c r="AN75" s="22"/>
      <c r="AO75" s="22"/>
      <c r="AP75" s="22"/>
    </row>
    <row r="76" spans="15:42" ht="12.75" hidden="1">
      <c r="O76" s="65"/>
      <c r="P76" s="65"/>
      <c r="Q76" s="65"/>
      <c r="R76" s="65"/>
      <c r="S76" s="74"/>
      <c r="AJ76" s="22"/>
      <c r="AK76" s="22"/>
      <c r="AL76" s="22"/>
      <c r="AM76" s="22"/>
      <c r="AN76" s="22"/>
      <c r="AO76" s="22"/>
      <c r="AP76" s="22"/>
    </row>
    <row r="77" spans="15:42" ht="12.75" hidden="1">
      <c r="O77" s="69"/>
      <c r="P77" s="135"/>
      <c r="Q77" s="135"/>
      <c r="R77" s="135"/>
      <c r="S77" s="137"/>
      <c r="AJ77" s="96"/>
      <c r="AK77" s="22"/>
      <c r="AL77" s="22"/>
      <c r="AM77" s="22"/>
      <c r="AN77" s="22"/>
      <c r="AO77" s="22"/>
      <c r="AP77" s="22"/>
    </row>
    <row r="78" spans="15:42" ht="12.75">
      <c r="O78" s="5"/>
      <c r="P78" s="5" t="s">
        <v>84</v>
      </c>
      <c r="Q78" s="5"/>
      <c r="R78" s="5"/>
      <c r="S78" s="107">
        <f>SUM(S74:S77)</f>
        <v>-38810.19179999996</v>
      </c>
      <c r="AJ78" s="22"/>
      <c r="AK78" s="22"/>
      <c r="AL78" s="22"/>
      <c r="AM78" s="22"/>
      <c r="AN78" s="22"/>
      <c r="AO78" s="22"/>
      <c r="AP78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7" man="1"/>
    <brk id="41" max="48" man="1"/>
    <brk id="93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U78"/>
  <sheetViews>
    <sheetView view="pageBreakPreview" zoomScaleSheetLayoutView="100" zoomScalePageLayoutView="0" workbookViewId="0" topLeftCell="O45">
      <selection activeCell="AK44" sqref="AK44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0.125" style="0" customWidth="1"/>
    <col min="39" max="39" width="11.75390625" style="0" hidden="1" customWidth="1"/>
    <col min="40" max="40" width="10.2539062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144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5699.1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103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240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1757.4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3.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4"/>
      <c r="R11" s="65"/>
      <c r="S11" s="68">
        <v>562.4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65"/>
      <c r="R12" s="65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4"/>
      <c r="R13" s="74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4.25" customHeight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112</v>
      </c>
      <c r="Q14" s="74"/>
      <c r="R14" s="74"/>
      <c r="S14" s="66">
        <v>-66032.21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139"/>
      <c r="AJ14" s="151"/>
      <c r="AK14" s="105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167</v>
      </c>
      <c r="Q15" s="74"/>
      <c r="R15" s="74"/>
      <c r="S15" s="66"/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151"/>
      <c r="AK15" s="105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 t="s">
        <v>98</v>
      </c>
      <c r="Q16" s="74"/>
      <c r="R16" s="74"/>
      <c r="S16" s="65">
        <v>-236675.5</v>
      </c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151"/>
      <c r="AK16" s="105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65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106"/>
      <c r="AK17" s="106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65"/>
      <c r="S18" s="78">
        <v>394250.4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141"/>
      <c r="AK18" s="106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65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141"/>
      <c r="AK19" s="106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65"/>
      <c r="S20" s="78">
        <v>3860497.07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41"/>
      <c r="AK20" s="105"/>
      <c r="AL20" s="17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65"/>
      <c r="S21" s="78">
        <f>S20-S28</f>
        <v>1470870.4599999995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45"/>
      <c r="AK21" s="10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65"/>
      <c r="S22" s="78"/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41"/>
      <c r="AK22" s="10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65"/>
      <c r="S23" s="78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41"/>
      <c r="AK23" s="10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65"/>
      <c r="S24" s="78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41"/>
      <c r="AK24" s="10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65"/>
      <c r="S25" s="78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41"/>
      <c r="AK25" s="10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65"/>
      <c r="S26" s="78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41"/>
      <c r="AK26" s="10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65"/>
      <c r="S27" s="78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41"/>
      <c r="AK27" s="10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74"/>
      <c r="S28" s="78">
        <f>S29+S30+S31+S32+S34</f>
        <v>2389626.6100000003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41"/>
      <c r="AK28" s="96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65"/>
      <c r="S29" s="74">
        <v>475184.1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41"/>
      <c r="AK29" s="96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65"/>
      <c r="S30" s="74">
        <v>87059.13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41"/>
      <c r="AK30" s="96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65"/>
      <c r="S31" s="74">
        <v>315384.64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41"/>
      <c r="AK31" s="105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65"/>
      <c r="S32" s="74">
        <v>1465309.31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41"/>
      <c r="AK32" s="105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65"/>
      <c r="S33" s="78"/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41"/>
      <c r="AK33" s="10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4.2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74"/>
      <c r="S34" s="74">
        <v>46689.43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43"/>
      <c r="AK34" s="105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74"/>
      <c r="S35" s="74"/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115"/>
      <c r="AK35" s="105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72" t="s">
        <v>41</v>
      </c>
      <c r="R36" s="78"/>
      <c r="S36" s="78">
        <v>3772514.28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105"/>
      <c r="AK36" s="105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72" t="s">
        <v>41</v>
      </c>
      <c r="R37" s="78"/>
      <c r="S37" s="78"/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72" t="s">
        <v>41</v>
      </c>
      <c r="R38" s="78"/>
      <c r="S38" s="78"/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72" t="s">
        <v>41</v>
      </c>
      <c r="R39" s="72"/>
      <c r="S39" s="78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72" t="s">
        <v>41</v>
      </c>
      <c r="R40" s="72"/>
      <c r="S40" s="72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72" t="s">
        <v>41</v>
      </c>
      <c r="R41" s="72"/>
      <c r="S41" s="72"/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8"/>
      <c r="AL41" s="8"/>
      <c r="AM41" s="8"/>
      <c r="AN41" s="8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72" t="s">
        <v>41</v>
      </c>
      <c r="R42" s="72"/>
      <c r="S42" s="72">
        <v>482233.19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7"/>
      <c r="AL42" s="7"/>
      <c r="AM42" s="8"/>
      <c r="AN42" s="8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3730886.1457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8"/>
      <c r="AN44" s="8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S47+S48+S49+S50+S52</f>
        <v>2270408.16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8"/>
      <c r="AN45" s="8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6"/>
      <c r="AK46" s="8"/>
      <c r="AL46" s="48"/>
      <c r="AM46" s="8"/>
      <c r="AN46" s="8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65">
        <v>405307.13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48"/>
      <c r="AM47" s="8"/>
      <c r="AN47" s="8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80933.76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48"/>
      <c r="AM48" s="8"/>
      <c r="AN48" s="8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288180.25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8"/>
      <c r="AN49" s="8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65">
        <v>1465310.9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48"/>
      <c r="AM50" s="8"/>
      <c r="AN50" s="8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65"/>
      <c r="S51" s="6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6"/>
      <c r="AK51" s="7"/>
      <c r="AL51" s="48"/>
      <c r="AM51" s="8"/>
      <c r="AN51" s="8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30676.12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48"/>
      <c r="AM52" s="8"/>
      <c r="AN52" s="8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1460477.9857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156476.32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110163.94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154024.21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21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74">
        <v>3420.36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76"/>
      <c r="AJ59" s="113"/>
      <c r="AK59" s="7"/>
      <c r="AL59" s="48"/>
      <c r="AM59" s="8"/>
      <c r="AN59" s="8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.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0" ht="12.75" customHeight="1">
      <c r="O61" s="232"/>
      <c r="P61" s="65" t="s">
        <v>32</v>
      </c>
      <c r="Q61" s="65" t="s">
        <v>41</v>
      </c>
      <c r="R61" s="65"/>
      <c r="S61" s="74">
        <f>S62+S63+S64+S65+S66+S67</f>
        <v>214876.36</v>
      </c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218"/>
      <c r="AJ61" s="186"/>
      <c r="AK61" s="95"/>
      <c r="AL61" s="95"/>
      <c r="AM61" s="95"/>
      <c r="AN61" s="113"/>
    </row>
    <row r="62" spans="15:40" ht="12.75">
      <c r="O62" s="232"/>
      <c r="P62" s="65" t="s">
        <v>33</v>
      </c>
      <c r="Q62" s="65" t="s">
        <v>41</v>
      </c>
      <c r="R62" s="65"/>
      <c r="S62" s="74">
        <v>4266.62</v>
      </c>
      <c r="AJ62" s="113"/>
      <c r="AK62" s="95"/>
      <c r="AL62" s="95"/>
      <c r="AM62" s="95"/>
      <c r="AN62" s="95"/>
    </row>
    <row r="63" spans="15:40" ht="12.75">
      <c r="O63" s="232"/>
      <c r="P63" s="65" t="s">
        <v>34</v>
      </c>
      <c r="Q63" s="65" t="s">
        <v>41</v>
      </c>
      <c r="R63" s="65"/>
      <c r="S63" s="74">
        <v>104250.44</v>
      </c>
      <c r="AJ63" s="113"/>
      <c r="AK63" s="95"/>
      <c r="AL63" s="95"/>
      <c r="AM63" s="95"/>
      <c r="AN63" s="113"/>
    </row>
    <row r="64" spans="15:40" ht="12.75">
      <c r="O64" s="232"/>
      <c r="P64" s="65" t="s">
        <v>94</v>
      </c>
      <c r="Q64" s="65" t="s">
        <v>41</v>
      </c>
      <c r="R64" s="65"/>
      <c r="S64" s="74">
        <v>27115.77</v>
      </c>
      <c r="AJ64" s="113"/>
      <c r="AK64" s="95"/>
      <c r="AL64" s="95"/>
      <c r="AM64" s="95"/>
      <c r="AN64" s="113"/>
    </row>
    <row r="65" spans="15:40" ht="12.75">
      <c r="O65" s="232"/>
      <c r="P65" s="65" t="s">
        <v>93</v>
      </c>
      <c r="Q65" s="65" t="s">
        <v>41</v>
      </c>
      <c r="R65" s="65"/>
      <c r="S65" s="74">
        <v>11470.11</v>
      </c>
      <c r="AJ65" s="113"/>
      <c r="AK65" s="95"/>
      <c r="AL65" s="95"/>
      <c r="AM65" s="95"/>
      <c r="AN65" s="113"/>
    </row>
    <row r="66" spans="15:40" ht="12.75">
      <c r="O66" s="232"/>
      <c r="P66" s="65" t="s">
        <v>35</v>
      </c>
      <c r="Q66" s="65" t="s">
        <v>41</v>
      </c>
      <c r="R66" s="65"/>
      <c r="S66" s="74">
        <v>67597.62</v>
      </c>
      <c r="AJ66" s="113"/>
      <c r="AK66" s="95"/>
      <c r="AL66" s="95"/>
      <c r="AM66" s="95"/>
      <c r="AN66" s="113"/>
    </row>
    <row r="67" spans="15:40" ht="12.75">
      <c r="O67" s="232"/>
      <c r="P67" s="65" t="s">
        <v>117</v>
      </c>
      <c r="Q67" s="65" t="s">
        <v>41</v>
      </c>
      <c r="R67" s="65"/>
      <c r="S67" s="74">
        <v>175.8</v>
      </c>
      <c r="AJ67" s="113"/>
      <c r="AK67" s="95"/>
      <c r="AL67" s="95"/>
      <c r="AM67" s="95"/>
      <c r="AN67" s="113"/>
    </row>
    <row r="68" spans="15:40" ht="12.75" hidden="1">
      <c r="O68" s="232"/>
      <c r="P68" s="65" t="s">
        <v>80</v>
      </c>
      <c r="Q68" s="65" t="s">
        <v>41</v>
      </c>
      <c r="R68" s="65"/>
      <c r="S68" s="74"/>
      <c r="AJ68" s="113"/>
      <c r="AK68" s="22"/>
      <c r="AL68" s="48"/>
      <c r="AM68" s="22"/>
      <c r="AN68" s="22"/>
    </row>
    <row r="69" spans="15:40" ht="12.75">
      <c r="O69" s="232"/>
      <c r="P69" s="65" t="s">
        <v>29</v>
      </c>
      <c r="Q69" s="65" t="s">
        <v>41</v>
      </c>
      <c r="R69" s="65"/>
      <c r="S69" s="65">
        <v>19458.92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</row>
    <row r="70" spans="15:40" ht="15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</row>
    <row r="71" spans="15:40" ht="12.75">
      <c r="O71" s="232"/>
      <c r="P71" s="65" t="s">
        <v>58</v>
      </c>
      <c r="Q71" s="65" t="s">
        <v>41</v>
      </c>
      <c r="R71" s="65"/>
      <c r="S71" s="65">
        <v>248450.7</v>
      </c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133"/>
      <c r="AJ71" s="95"/>
      <c r="AK71" s="7"/>
      <c r="AL71" s="48"/>
      <c r="AM71" s="22"/>
      <c r="AN71" s="22"/>
    </row>
    <row r="72" spans="15:40" ht="11.25" customHeight="1">
      <c r="O72" s="232"/>
      <c r="P72" s="65" t="s">
        <v>42</v>
      </c>
      <c r="Q72" s="65" t="s">
        <v>41</v>
      </c>
      <c r="R72" s="65"/>
      <c r="S72" s="74">
        <v>530086.99</v>
      </c>
      <c r="AJ72" s="113"/>
      <c r="AK72" s="96"/>
      <c r="AL72" s="48"/>
      <c r="AM72" s="22"/>
      <c r="AN72" s="22"/>
    </row>
    <row r="73" spans="15:40" ht="12.75">
      <c r="O73" s="233"/>
      <c r="P73" s="65" t="s">
        <v>85</v>
      </c>
      <c r="Q73" s="65" t="s">
        <v>41</v>
      </c>
      <c r="R73" s="65"/>
      <c r="S73" s="74">
        <f>4.127*S7</f>
        <v>23520.1857</v>
      </c>
      <c r="AJ73" s="22"/>
      <c r="AK73" s="22"/>
      <c r="AL73" s="22"/>
      <c r="AM73" s="22"/>
      <c r="AN73" s="22"/>
    </row>
    <row r="74" spans="15:40" ht="24">
      <c r="O74" s="236"/>
      <c r="P74" s="84" t="s">
        <v>26</v>
      </c>
      <c r="Q74" s="65" t="s">
        <v>41</v>
      </c>
      <c r="R74" s="65"/>
      <c r="S74" s="74">
        <f>S14+S16+S20-S44</f>
        <v>-173096.78570000036</v>
      </c>
      <c r="AJ74" s="96"/>
      <c r="AK74" s="22"/>
      <c r="AL74" s="22"/>
      <c r="AM74" s="22"/>
      <c r="AN74" s="22"/>
    </row>
    <row r="75" spans="15:40" ht="12.75">
      <c r="O75" s="236"/>
      <c r="P75" s="65" t="s">
        <v>75</v>
      </c>
      <c r="Q75" s="65"/>
      <c r="R75" s="65"/>
      <c r="S75" s="74">
        <v>19534.21</v>
      </c>
      <c r="AJ75" s="22"/>
      <c r="AK75" s="22"/>
      <c r="AL75" s="22"/>
      <c r="AM75" s="22"/>
      <c r="AN75" s="22"/>
    </row>
    <row r="76" spans="15:40" ht="12.75" hidden="1">
      <c r="O76" s="65"/>
      <c r="P76" s="65"/>
      <c r="Q76" s="65"/>
      <c r="R76" s="65"/>
      <c r="S76" s="65"/>
      <c r="AJ76" s="22"/>
      <c r="AK76" s="22"/>
      <c r="AL76" s="22"/>
      <c r="AM76" s="22"/>
      <c r="AN76" s="22"/>
    </row>
    <row r="77" spans="15:40" ht="12.75">
      <c r="O77" s="65"/>
      <c r="P77" s="65" t="s">
        <v>84</v>
      </c>
      <c r="Q77" s="65"/>
      <c r="R77" s="65"/>
      <c r="S77" s="74">
        <f>SUM(S74:S76)</f>
        <v>-153562.57570000037</v>
      </c>
      <c r="AJ77" s="96"/>
      <c r="AK77" s="22"/>
      <c r="AL77" s="22"/>
      <c r="AM77" s="22"/>
      <c r="AN77" s="22"/>
    </row>
    <row r="78" spans="17:40" ht="12.75">
      <c r="Q78" s="114"/>
      <c r="R78" s="114"/>
      <c r="S78" s="114"/>
      <c r="AJ78" s="22"/>
      <c r="AK78" s="22"/>
      <c r="AL78" s="22"/>
      <c r="AM78" s="22"/>
      <c r="AN78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8" man="1"/>
    <brk id="41" max="48" man="1"/>
    <brk id="93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U79"/>
  <sheetViews>
    <sheetView view="pageBreakPreview" zoomScaleSheetLayoutView="100" zoomScalePageLayoutView="0" workbookViewId="0" topLeftCell="O45">
      <selection activeCell="AQ11" sqref="AQ11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6.875" style="0" customWidth="1"/>
    <col min="40" max="40" width="3.25390625" style="0" customWidth="1"/>
    <col min="41" max="41" width="8.7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143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13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133"/>
      <c r="S7" s="65">
        <v>4377.1</v>
      </c>
      <c r="T7" s="98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188"/>
      <c r="S8" s="72" t="s">
        <v>49</v>
      </c>
      <c r="T8" s="195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133"/>
      <c r="S9" s="65">
        <v>186</v>
      </c>
      <c r="T9" s="97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176"/>
      <c r="S10" s="74">
        <v>3995.8</v>
      </c>
      <c r="T10" s="70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.7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189"/>
      <c r="S11" s="68">
        <v>1551.8</v>
      </c>
      <c r="T11" s="196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189"/>
      <c r="S12" s="76"/>
      <c r="T12" s="196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190"/>
      <c r="S13" s="64"/>
      <c r="T13" s="197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111</v>
      </c>
      <c r="Q14" s="77"/>
      <c r="R14" s="190"/>
      <c r="S14" s="64">
        <v>-198354.9</v>
      </c>
      <c r="T14" s="197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 t="s">
        <v>110</v>
      </c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149</v>
      </c>
      <c r="Q15" s="77"/>
      <c r="R15" s="190"/>
      <c r="S15" s="64">
        <v>38731.82</v>
      </c>
      <c r="T15" s="198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138"/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190"/>
      <c r="S16" s="65"/>
      <c r="T16" s="197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191"/>
      <c r="S17" s="79"/>
      <c r="T17" s="199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133"/>
      <c r="S18" s="78">
        <v>331604.62</v>
      </c>
      <c r="T18" s="200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54"/>
      <c r="AM18" s="33"/>
      <c r="AN18" s="33"/>
      <c r="AO18" s="54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133"/>
      <c r="S19" s="78">
        <f aca="true" t="shared" si="0" ref="S19:S41">AK19+AL19</f>
        <v>0</v>
      </c>
      <c r="T19" s="97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133"/>
      <c r="S20" s="78">
        <v>2959165.15</v>
      </c>
      <c r="T20" s="201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133"/>
      <c r="S21" s="78">
        <v>1239439.4</v>
      </c>
      <c r="T21" s="201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133"/>
      <c r="S22" s="78">
        <f t="shared" si="0"/>
        <v>0</v>
      </c>
      <c r="T22" s="201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133"/>
      <c r="S23" s="78">
        <f t="shared" si="0"/>
        <v>0</v>
      </c>
      <c r="T23" s="201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133"/>
      <c r="S24" s="78">
        <f t="shared" si="0"/>
        <v>0</v>
      </c>
      <c r="T24" s="201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133"/>
      <c r="S25" s="78">
        <f t="shared" si="0"/>
        <v>0</v>
      </c>
      <c r="T25" s="201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133"/>
      <c r="S26" s="78">
        <f t="shared" si="0"/>
        <v>0</v>
      </c>
      <c r="T26" s="201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133"/>
      <c r="S27" s="78">
        <f t="shared" si="0"/>
        <v>0</v>
      </c>
      <c r="T27" s="201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176"/>
      <c r="S28" s="78">
        <f>S29+S30+S31+S32+S33+S34</f>
        <v>1719725.75</v>
      </c>
      <c r="T28" s="201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133"/>
      <c r="S29" s="74">
        <v>411752.6</v>
      </c>
      <c r="T29" s="201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3"/>
      <c r="AL29" s="48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133"/>
      <c r="S30" s="74">
        <v>51967.91</v>
      </c>
      <c r="T30" s="201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3"/>
      <c r="AL30" s="48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133"/>
      <c r="S31" s="74">
        <v>209818.99</v>
      </c>
      <c r="T31" s="201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13"/>
      <c r="AL31" s="48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133"/>
      <c r="S32" s="74">
        <v>919843</v>
      </c>
      <c r="T32" s="201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13"/>
      <c r="AL32" s="96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37</v>
      </c>
      <c r="Q33" s="65" t="s">
        <v>41</v>
      </c>
      <c r="R33" s="133"/>
      <c r="S33" s="74">
        <v>105020.95</v>
      </c>
      <c r="T33" s="201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5"/>
      <c r="AK33" s="113"/>
      <c r="AL33" s="48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5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176"/>
      <c r="S34" s="74">
        <v>21322.3</v>
      </c>
      <c r="T34" s="110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113"/>
      <c r="AL34" s="48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176"/>
      <c r="S35" s="78">
        <f t="shared" si="0"/>
        <v>0</v>
      </c>
      <c r="T35" s="110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113"/>
      <c r="AL35" s="48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176"/>
      <c r="S36" s="78">
        <v>2735805.25</v>
      </c>
      <c r="T36" s="70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65" t="s">
        <v>41</v>
      </c>
      <c r="R37" s="176"/>
      <c r="S37" s="78">
        <f t="shared" si="0"/>
        <v>0</v>
      </c>
      <c r="T37" s="110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65" t="s">
        <v>41</v>
      </c>
      <c r="R38" s="176"/>
      <c r="S38" s="78">
        <f t="shared" si="0"/>
        <v>0</v>
      </c>
      <c r="T38" s="110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65" t="s">
        <v>41</v>
      </c>
      <c r="R39" s="133"/>
      <c r="S39" s="78">
        <f t="shared" si="0"/>
        <v>0</v>
      </c>
      <c r="T39" s="6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65" t="s">
        <v>41</v>
      </c>
      <c r="R40" s="133"/>
      <c r="S40" s="78">
        <f t="shared" si="0"/>
        <v>0</v>
      </c>
      <c r="T40" s="6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65" t="s">
        <v>41</v>
      </c>
      <c r="R41" s="133"/>
      <c r="S41" s="78">
        <f t="shared" si="0"/>
        <v>0</v>
      </c>
      <c r="T41" s="6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112"/>
      <c r="AL41" s="8"/>
      <c r="AM41" s="8"/>
      <c r="AN41" s="8"/>
      <c r="AO41" s="8"/>
      <c r="AP41" s="8"/>
      <c r="AQ41" s="8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133"/>
      <c r="S42" s="78">
        <v>368660.19</v>
      </c>
      <c r="T42" s="6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112"/>
      <c r="AL42" s="48"/>
      <c r="AM42" s="106"/>
      <c r="AN42" s="106"/>
      <c r="AO42" s="105"/>
      <c r="AP42" s="106"/>
      <c r="AQ42" s="106"/>
      <c r="AR42" s="114"/>
      <c r="AS42" s="114"/>
      <c r="AT42" s="114"/>
      <c r="AU42" s="114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133"/>
      <c r="S43" s="65"/>
      <c r="T43" s="6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8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133"/>
      <c r="S44" s="78">
        <f>S45+S53</f>
        <v>3035889.5216999995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8"/>
      <c r="AN44" s="8"/>
      <c r="AO44" s="8"/>
      <c r="AP44" s="8"/>
      <c r="AQ44" s="8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133"/>
      <c r="S45" s="78">
        <f>S47+S48+S49+S50+S51+S52</f>
        <v>1806050.41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220"/>
      <c r="AK45" s="100"/>
      <c r="AL45" s="48"/>
      <c r="AM45" s="48"/>
      <c r="AN45" s="8"/>
      <c r="AO45" s="8"/>
      <c r="AP45" s="8"/>
      <c r="AQ45" s="8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133"/>
      <c r="S46" s="7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6"/>
      <c r="AK46" s="8"/>
      <c r="AL46" s="48"/>
      <c r="AM46" s="8"/>
      <c r="AN46" s="8"/>
      <c r="AO46" s="8"/>
      <c r="AP46" s="8"/>
      <c r="AQ46" s="8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133"/>
      <c r="S47" s="74">
        <v>501201.67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48"/>
      <c r="AM47" s="8"/>
      <c r="AN47" s="8"/>
      <c r="AO47" s="8"/>
      <c r="AP47" s="8"/>
      <c r="AQ47" s="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133"/>
      <c r="S48" s="74">
        <v>52939.15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48"/>
      <c r="AM48" s="8"/>
      <c r="AN48" s="8"/>
      <c r="AO48" s="8"/>
      <c r="AP48" s="8"/>
      <c r="AQ48" s="8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133"/>
      <c r="S49" s="74">
        <v>210944.05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8"/>
      <c r="AN49" s="8"/>
      <c r="AO49" s="8"/>
      <c r="AP49" s="8"/>
      <c r="AQ49" s="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133"/>
      <c r="S50" s="74">
        <v>919844.02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96"/>
      <c r="AM50" s="8"/>
      <c r="AN50" s="8"/>
      <c r="AO50" s="8"/>
      <c r="AP50" s="8"/>
      <c r="AQ50" s="8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37</v>
      </c>
      <c r="Q51" s="65" t="s">
        <v>41</v>
      </c>
      <c r="R51" s="133"/>
      <c r="S51" s="74">
        <v>88262.8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5"/>
      <c r="AK51" s="7"/>
      <c r="AL51" s="48"/>
      <c r="AM51" s="8"/>
      <c r="AN51" s="8"/>
      <c r="AO51" s="8"/>
      <c r="AP51" s="8"/>
      <c r="AQ51" s="8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133"/>
      <c r="S52" s="74">
        <v>32858.72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48"/>
      <c r="AM52" s="8"/>
      <c r="AN52" s="8"/>
      <c r="AO52" s="8"/>
      <c r="AP52" s="8"/>
      <c r="AQ52" s="8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133"/>
      <c r="S53" s="78">
        <f>S54+S56+S57+S59+S61+S69+S71+S72+S73</f>
        <v>1229839.1116999998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101"/>
      <c r="AN53" s="8"/>
      <c r="AO53" s="8"/>
      <c r="AP53" s="8"/>
      <c r="AQ53" s="8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133"/>
      <c r="S54" s="74">
        <v>120396.51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8"/>
      <c r="AQ54" s="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133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8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133"/>
      <c r="S56" s="74">
        <v>206292.54</v>
      </c>
      <c r="T56" s="203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8"/>
      <c r="AQ56" s="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133"/>
      <c r="S57" s="74">
        <v>115252.04</v>
      </c>
      <c r="T57" s="203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8"/>
      <c r="AQ57" s="8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133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8"/>
      <c r="AQ58" s="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133"/>
      <c r="S59" s="74">
        <v>9378.28</v>
      </c>
      <c r="T59" s="203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76"/>
      <c r="AJ59" s="113"/>
      <c r="AK59" s="7"/>
      <c r="AL59" s="48"/>
      <c r="AM59" s="8"/>
      <c r="AN59" s="8"/>
      <c r="AO59" s="8"/>
      <c r="AP59" s="8"/>
      <c r="AQ59" s="8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133"/>
      <c r="S60" s="74"/>
      <c r="T60" s="203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176"/>
      <c r="AJ60" s="113"/>
      <c r="AK60" s="7"/>
      <c r="AL60" s="48"/>
      <c r="AM60" s="8"/>
      <c r="AN60" s="8"/>
      <c r="AO60" s="8"/>
      <c r="AP60" s="8"/>
      <c r="AQ60" s="8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3" ht="12.75">
      <c r="O61" s="232"/>
      <c r="P61" s="65" t="s">
        <v>32</v>
      </c>
      <c r="Q61" s="65" t="s">
        <v>41</v>
      </c>
      <c r="R61" s="133"/>
      <c r="S61" s="74">
        <f>S62+S63+S64+S65+S66+S67+S68</f>
        <v>309692.02</v>
      </c>
      <c r="T61" s="221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218"/>
      <c r="AJ61" s="186"/>
      <c r="AK61" s="7"/>
      <c r="AL61" s="48"/>
      <c r="AM61" s="95"/>
      <c r="AN61" s="95"/>
      <c r="AO61" s="95"/>
      <c r="AP61" s="113"/>
      <c r="AQ61" s="22"/>
    </row>
    <row r="62" spans="15:43" ht="12.75">
      <c r="O62" s="232"/>
      <c r="P62" s="65" t="s">
        <v>33</v>
      </c>
      <c r="Q62" s="65" t="s">
        <v>41</v>
      </c>
      <c r="R62" s="133"/>
      <c r="S62" s="74">
        <v>2154.95</v>
      </c>
      <c r="AJ62" s="113"/>
      <c r="AK62" s="7"/>
      <c r="AL62" s="48"/>
      <c r="AM62" s="95"/>
      <c r="AN62" s="95"/>
      <c r="AO62" s="95"/>
      <c r="AP62" s="95"/>
      <c r="AQ62" s="22"/>
    </row>
    <row r="63" spans="15:43" ht="12.75">
      <c r="O63" s="232"/>
      <c r="P63" s="65" t="s">
        <v>34</v>
      </c>
      <c r="Q63" s="65" t="s">
        <v>41</v>
      </c>
      <c r="R63" s="133"/>
      <c r="S63" s="74">
        <v>75631.93</v>
      </c>
      <c r="AJ63" s="113"/>
      <c r="AK63" s="22"/>
      <c r="AL63" s="48"/>
      <c r="AM63" s="95"/>
      <c r="AN63" s="95"/>
      <c r="AO63" s="95"/>
      <c r="AP63" s="113"/>
      <c r="AQ63" s="22"/>
    </row>
    <row r="64" spans="15:43" ht="12.75">
      <c r="O64" s="232"/>
      <c r="P64" s="65" t="s">
        <v>94</v>
      </c>
      <c r="Q64" s="65" t="s">
        <v>41</v>
      </c>
      <c r="R64" s="133"/>
      <c r="S64" s="74">
        <v>15028.12</v>
      </c>
      <c r="AJ64" s="113"/>
      <c r="AK64" s="22"/>
      <c r="AL64" s="48"/>
      <c r="AM64" s="95"/>
      <c r="AN64" s="95"/>
      <c r="AO64" s="95"/>
      <c r="AP64" s="113"/>
      <c r="AQ64" s="22"/>
    </row>
    <row r="65" spans="15:43" ht="12.75">
      <c r="O65" s="232"/>
      <c r="P65" s="65" t="s">
        <v>88</v>
      </c>
      <c r="Q65" s="65" t="s">
        <v>41</v>
      </c>
      <c r="R65" s="133"/>
      <c r="S65" s="74">
        <v>4668.3</v>
      </c>
      <c r="AJ65" s="113"/>
      <c r="AK65" s="22"/>
      <c r="AL65" s="48"/>
      <c r="AM65" s="95"/>
      <c r="AN65" s="95"/>
      <c r="AO65" s="95"/>
      <c r="AP65" s="113"/>
      <c r="AQ65" s="22"/>
    </row>
    <row r="66" spans="15:43" ht="12.75">
      <c r="O66" s="232"/>
      <c r="P66" s="65" t="s">
        <v>35</v>
      </c>
      <c r="Q66" s="65" t="s">
        <v>41</v>
      </c>
      <c r="R66" s="133"/>
      <c r="S66" s="74">
        <v>55903.08</v>
      </c>
      <c r="AJ66" s="113"/>
      <c r="AK66" s="22"/>
      <c r="AL66" s="48"/>
      <c r="AM66" s="95"/>
      <c r="AN66" s="95"/>
      <c r="AO66" s="95"/>
      <c r="AP66" s="113"/>
      <c r="AQ66" s="22"/>
    </row>
    <row r="67" spans="15:43" ht="12.75">
      <c r="O67" s="232"/>
      <c r="P67" s="65" t="s">
        <v>116</v>
      </c>
      <c r="Q67" s="65" t="s">
        <v>41</v>
      </c>
      <c r="R67" s="133"/>
      <c r="S67" s="74">
        <v>146602.89</v>
      </c>
      <c r="AJ67" s="113"/>
      <c r="AK67" s="22"/>
      <c r="AL67" s="48"/>
      <c r="AM67" s="22"/>
      <c r="AN67" s="22"/>
      <c r="AO67" s="22"/>
      <c r="AP67" s="22"/>
      <c r="AQ67" s="22"/>
    </row>
    <row r="68" spans="15:43" ht="12.75">
      <c r="O68" s="232"/>
      <c r="P68" s="65" t="s">
        <v>65</v>
      </c>
      <c r="Q68" s="65" t="s">
        <v>41</v>
      </c>
      <c r="R68" s="133"/>
      <c r="S68" s="74">
        <v>9702.75</v>
      </c>
      <c r="AJ68" s="113"/>
      <c r="AK68" s="22"/>
      <c r="AL68" s="48"/>
      <c r="AM68" s="22"/>
      <c r="AN68" s="22"/>
      <c r="AO68" s="22"/>
      <c r="AP68" s="22"/>
      <c r="AQ68" s="22"/>
    </row>
    <row r="69" spans="15:43" ht="12" customHeight="1">
      <c r="O69" s="232"/>
      <c r="P69" s="65" t="s">
        <v>29</v>
      </c>
      <c r="Q69" s="65" t="s">
        <v>41</v>
      </c>
      <c r="R69" s="133"/>
      <c r="S69" s="65">
        <v>22090.75</v>
      </c>
      <c r="T69" s="204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  <c r="AO69" s="22"/>
      <c r="AP69" s="22"/>
      <c r="AQ69" s="22"/>
    </row>
    <row r="70" spans="15:43" ht="15" hidden="1">
      <c r="O70" s="232"/>
      <c r="P70" s="65"/>
      <c r="Q70" s="65" t="s">
        <v>41</v>
      </c>
      <c r="R70" s="133"/>
      <c r="S70" s="65"/>
      <c r="AJ70" s="95"/>
      <c r="AK70" s="8"/>
      <c r="AL70" s="48"/>
      <c r="AM70" s="22"/>
      <c r="AN70" s="22"/>
      <c r="AO70" s="22"/>
      <c r="AP70" s="22"/>
      <c r="AQ70" s="22"/>
    </row>
    <row r="71" spans="15:43" ht="12.75">
      <c r="O71" s="232"/>
      <c r="P71" s="65" t="s">
        <v>30</v>
      </c>
      <c r="Q71" s="65" t="s">
        <v>41</v>
      </c>
      <c r="R71" s="133"/>
      <c r="S71" s="74">
        <v>24609.45</v>
      </c>
      <c r="T71" s="203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76"/>
      <c r="AJ71" s="113"/>
      <c r="AK71" s="7"/>
      <c r="AL71" s="48"/>
      <c r="AM71" s="22"/>
      <c r="AN71" s="22"/>
      <c r="AO71" s="22"/>
      <c r="AP71" s="22"/>
      <c r="AQ71" s="22"/>
    </row>
    <row r="72" spans="15:43" ht="12" customHeight="1">
      <c r="O72" s="232"/>
      <c r="P72" s="65" t="s">
        <v>42</v>
      </c>
      <c r="Q72" s="65" t="s">
        <v>41</v>
      </c>
      <c r="R72" s="65"/>
      <c r="S72" s="222">
        <v>404063.23</v>
      </c>
      <c r="AJ72" s="113"/>
      <c r="AK72" s="22"/>
      <c r="AL72" s="48"/>
      <c r="AM72" s="22"/>
      <c r="AN72" s="22"/>
      <c r="AO72" s="22"/>
      <c r="AP72" s="22"/>
      <c r="AQ72" s="22"/>
    </row>
    <row r="73" spans="15:43" ht="12.75">
      <c r="O73" s="233"/>
      <c r="P73" s="65" t="s">
        <v>86</v>
      </c>
      <c r="Q73" s="65" t="s">
        <v>41</v>
      </c>
      <c r="R73" s="65"/>
      <c r="S73" s="74">
        <f>4.127*S7</f>
        <v>18064.2917</v>
      </c>
      <c r="AJ73" s="22"/>
      <c r="AK73" s="96"/>
      <c r="AL73" s="22"/>
      <c r="AM73" s="22"/>
      <c r="AN73" s="22"/>
      <c r="AO73" s="22"/>
      <c r="AP73" s="22"/>
      <c r="AQ73" s="22"/>
    </row>
    <row r="74" spans="15:43" ht="24">
      <c r="O74" s="224"/>
      <c r="P74" s="84" t="s">
        <v>26</v>
      </c>
      <c r="Q74" s="65" t="s">
        <v>41</v>
      </c>
      <c r="R74" s="65"/>
      <c r="S74" s="74">
        <f>S15+S20-S44</f>
        <v>-37992.55169999972</v>
      </c>
      <c r="AJ74" s="96"/>
      <c r="AK74" s="22"/>
      <c r="AL74" s="22"/>
      <c r="AM74" s="22"/>
      <c r="AN74" s="22"/>
      <c r="AO74" s="22"/>
      <c r="AP74" s="22"/>
      <c r="AQ74" s="22"/>
    </row>
    <row r="75" spans="15:43" ht="12.75" hidden="1">
      <c r="O75" s="225"/>
      <c r="P75" s="65"/>
      <c r="Q75" s="65"/>
      <c r="R75" s="65"/>
      <c r="S75" s="74"/>
      <c r="AJ75" s="22"/>
      <c r="AK75" s="22"/>
      <c r="AL75" s="22"/>
      <c r="AM75" s="22"/>
      <c r="AN75" s="22"/>
      <c r="AO75" s="22"/>
      <c r="AP75" s="22"/>
      <c r="AQ75" s="22"/>
    </row>
    <row r="76" spans="15:43" ht="0.75" customHeight="1" hidden="1">
      <c r="O76" s="65"/>
      <c r="P76" s="84"/>
      <c r="Q76" s="65"/>
      <c r="R76" s="65"/>
      <c r="S76" s="74"/>
      <c r="AJ76" s="22"/>
      <c r="AK76" s="22"/>
      <c r="AL76" s="22"/>
      <c r="AM76" s="22"/>
      <c r="AN76" s="22"/>
      <c r="AO76" s="22"/>
      <c r="AP76" s="22"/>
      <c r="AQ76" s="22"/>
    </row>
    <row r="77" spans="15:43" ht="12.75">
      <c r="O77" s="65"/>
      <c r="P77" s="65" t="s">
        <v>74</v>
      </c>
      <c r="Q77" s="65"/>
      <c r="R77" s="65"/>
      <c r="S77" s="74">
        <v>15721.97</v>
      </c>
      <c r="AJ77" s="22"/>
      <c r="AK77" s="22"/>
      <c r="AL77" s="22"/>
      <c r="AM77" s="22"/>
      <c r="AN77" s="22"/>
      <c r="AO77" s="22"/>
      <c r="AP77" s="22"/>
      <c r="AQ77" s="22"/>
    </row>
    <row r="78" spans="15:36" ht="12.75">
      <c r="O78" s="65"/>
      <c r="P78" s="5" t="s">
        <v>84</v>
      </c>
      <c r="Q78" s="108"/>
      <c r="R78" s="108"/>
      <c r="S78" s="107">
        <f>SUM(S74:S77)</f>
        <v>-22270.58169999972</v>
      </c>
      <c r="AJ78" s="219"/>
    </row>
    <row r="79" spans="15:36" ht="12.75">
      <c r="O79" s="65"/>
      <c r="AJ79" s="5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7" man="1"/>
    <brk id="41" max="48" man="1"/>
    <brk id="93" max="4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U79"/>
  <sheetViews>
    <sheetView view="pageBreakPreview" zoomScaleSheetLayoutView="100" zoomScalePageLayoutView="0" workbookViewId="0" topLeftCell="O18">
      <selection activeCell="S45" sqref="S45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3.00390625" style="0" customWidth="1"/>
    <col min="40" max="40" width="11.125" style="0" hidden="1" customWidth="1"/>
    <col min="41" max="41" width="11.7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142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3176.5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31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118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2512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1286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109</v>
      </c>
      <c r="Q14" s="77"/>
      <c r="R14" s="77"/>
      <c r="S14" s="66">
        <v>80263.8</v>
      </c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 t="s">
        <v>110</v>
      </c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97</v>
      </c>
      <c r="Q15" s="77"/>
      <c r="R15" s="77"/>
      <c r="S15" s="66">
        <v>33574.62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138" t="s">
        <v>110</v>
      </c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0.75" customHeight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 t="s">
        <v>166</v>
      </c>
      <c r="Q16" s="77"/>
      <c r="R16" s="77"/>
      <c r="S16" s="65">
        <v>88547.25</v>
      </c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 t="s">
        <v>171</v>
      </c>
      <c r="AK16" s="26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52"/>
      <c r="AL17" s="52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319353.92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216"/>
      <c r="AM18" s="33"/>
      <c r="AN18" s="33"/>
      <c r="AO18" s="54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1">AK19+AL19</f>
        <v>0</v>
      </c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2398983.98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.7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v>911101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>
        <f t="shared" si="0"/>
        <v>0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>
        <f t="shared" si="0"/>
        <v>0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>
        <f t="shared" si="0"/>
        <v>0</v>
      </c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>
        <f t="shared" si="0"/>
        <v>0</v>
      </c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>
        <f t="shared" si="0"/>
        <v>0</v>
      </c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>
        <f t="shared" si="0"/>
        <v>0</v>
      </c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S29+S30+S31+S32+S33+S34</f>
        <v>1487882.98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281470.75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3"/>
      <c r="AL29" s="48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54386.71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3"/>
      <c r="AL30" s="48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197127.25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13"/>
      <c r="AL31" s="48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783773.92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13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37</v>
      </c>
      <c r="Q33" s="65" t="s">
        <v>41</v>
      </c>
      <c r="R33" s="81"/>
      <c r="S33" s="74">
        <v>155164.83</v>
      </c>
      <c r="T33" s="169"/>
      <c r="U33" s="169"/>
      <c r="V33" s="169"/>
      <c r="W33" s="169"/>
      <c r="X33" s="170"/>
      <c r="Y33" s="170"/>
      <c r="Z33" s="170"/>
      <c r="AA33" s="170"/>
      <c r="AB33" s="171"/>
      <c r="AC33" s="171"/>
      <c r="AD33" s="171"/>
      <c r="AE33" s="171"/>
      <c r="AF33" s="171"/>
      <c r="AG33" s="171"/>
      <c r="AH33" s="171"/>
      <c r="AI33" s="171"/>
      <c r="AJ33" s="172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2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15959.52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5"/>
      <c r="AK34" s="113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8">
        <f t="shared" si="0"/>
        <v>0</v>
      </c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15"/>
      <c r="AK35" s="112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74"/>
      <c r="S36" s="78">
        <v>2222092.07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65" t="s">
        <v>41</v>
      </c>
      <c r="R37" s="82"/>
      <c r="S37" s="78">
        <f t="shared" si="0"/>
        <v>0</v>
      </c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65" t="s">
        <v>41</v>
      </c>
      <c r="R38" s="82"/>
      <c r="S38" s="78">
        <f t="shared" si="0"/>
        <v>0</v>
      </c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65" t="s">
        <v>41</v>
      </c>
      <c r="R39" s="65"/>
      <c r="S39" s="78">
        <f t="shared" si="0"/>
        <v>0</v>
      </c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65" t="s">
        <v>41</v>
      </c>
      <c r="R40" s="65"/>
      <c r="S40" s="78">
        <f t="shared" si="0"/>
        <v>0</v>
      </c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65" t="s">
        <v>41</v>
      </c>
      <c r="R41" s="65"/>
      <c r="S41" s="78">
        <f t="shared" si="0"/>
        <v>0</v>
      </c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112"/>
      <c r="AL41" s="8"/>
      <c r="AM41" s="8"/>
      <c r="AN41" s="8"/>
      <c r="AO41" s="8"/>
      <c r="AP41" s="8"/>
      <c r="AQ41" s="8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277685.63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112"/>
      <c r="AL42" s="7"/>
      <c r="AM42" s="8"/>
      <c r="AN42" s="8"/>
      <c r="AO42" s="8"/>
      <c r="AP42" s="8"/>
      <c r="AQ42" s="8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8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2152970.4555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8"/>
      <c r="AN44" s="8"/>
      <c r="AO44" s="8"/>
      <c r="AP44" s="8"/>
      <c r="AQ44" s="8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S47+S48+S49+S50+S51+S52</f>
        <v>1299345.12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101"/>
      <c r="AN45" s="8"/>
      <c r="AO45" s="8"/>
      <c r="AP45" s="8"/>
      <c r="AQ45" s="8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7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6"/>
      <c r="AK46" s="8"/>
      <c r="AL46" s="48"/>
      <c r="AM46" s="8"/>
      <c r="AN46" s="8"/>
      <c r="AO46" s="8"/>
      <c r="AP46" s="8"/>
      <c r="AQ46" s="8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74">
        <v>165141.29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48"/>
      <c r="AM47" s="8"/>
      <c r="AN47" s="8"/>
      <c r="AO47" s="8"/>
      <c r="AP47" s="8"/>
      <c r="AQ47" s="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54794.3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48"/>
      <c r="AM48" s="8"/>
      <c r="AN48" s="8"/>
      <c r="AO48" s="8"/>
      <c r="AP48" s="8"/>
      <c r="AQ48" s="8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191950.06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8"/>
      <c r="AN49" s="8"/>
      <c r="AO49" s="8"/>
      <c r="AP49" s="8"/>
      <c r="AQ49" s="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783774.64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17"/>
      <c r="AM50" s="8"/>
      <c r="AN50" s="8"/>
      <c r="AO50" s="8"/>
      <c r="AP50" s="8"/>
      <c r="AQ50" s="8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37</v>
      </c>
      <c r="Q51" s="65" t="s">
        <v>41</v>
      </c>
      <c r="R51" s="65"/>
      <c r="S51" s="74">
        <v>86375.05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5"/>
      <c r="AK51" s="7"/>
      <c r="AL51" s="17"/>
      <c r="AM51" s="8"/>
      <c r="AN51" s="8"/>
      <c r="AO51" s="8"/>
      <c r="AP51" s="8"/>
      <c r="AQ51" s="8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17309.78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106"/>
      <c r="AL52" s="21"/>
      <c r="AM52" s="8"/>
      <c r="AN52" s="8"/>
      <c r="AO52" s="8"/>
      <c r="AP52" s="8"/>
      <c r="AQ52" s="8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853625.3354999999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48"/>
      <c r="AN53" s="8"/>
      <c r="AO53" s="8"/>
      <c r="AP53" s="8"/>
      <c r="AQ53" s="8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87372.81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8"/>
      <c r="AQ54" s="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8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202698.77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8"/>
      <c r="AQ56" s="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57002.92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8"/>
      <c r="AQ57" s="8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8"/>
      <c r="AQ58" s="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65">
        <v>4193.04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8"/>
      <c r="AP59" s="8"/>
      <c r="AQ59" s="8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8"/>
      <c r="AQ60" s="8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3" ht="12" customHeight="1">
      <c r="O61" s="232"/>
      <c r="P61" s="65" t="s">
        <v>32</v>
      </c>
      <c r="Q61" s="65" t="s">
        <v>41</v>
      </c>
      <c r="R61" s="65"/>
      <c r="S61" s="74">
        <f>S62+S63+S64+S65+S66+S67+S68</f>
        <v>154919.37</v>
      </c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211"/>
      <c r="AJ61" s="177"/>
      <c r="AK61" s="7"/>
      <c r="AL61" s="48"/>
      <c r="AM61" s="95"/>
      <c r="AN61" s="95"/>
      <c r="AO61" s="95"/>
      <c r="AP61" s="113"/>
      <c r="AQ61" s="22"/>
    </row>
    <row r="62" spans="15:43" ht="12.75">
      <c r="O62" s="232"/>
      <c r="P62" s="65" t="s">
        <v>79</v>
      </c>
      <c r="Q62" s="65" t="s">
        <v>41</v>
      </c>
      <c r="R62" s="65"/>
      <c r="S62" s="74">
        <v>70224.28</v>
      </c>
      <c r="AJ62" s="113"/>
      <c r="AK62" s="7"/>
      <c r="AL62" s="48"/>
      <c r="AM62" s="95"/>
      <c r="AN62" s="95"/>
      <c r="AO62" s="95"/>
      <c r="AP62" s="95"/>
      <c r="AQ62" s="22"/>
    </row>
    <row r="63" spans="15:43" ht="12.75">
      <c r="O63" s="232"/>
      <c r="P63" s="65" t="s">
        <v>34</v>
      </c>
      <c r="Q63" s="65" t="s">
        <v>41</v>
      </c>
      <c r="R63" s="65"/>
      <c r="S63" s="74">
        <v>43476.68</v>
      </c>
      <c r="AJ63" s="113"/>
      <c r="AK63" s="22"/>
      <c r="AL63" s="48"/>
      <c r="AM63" s="95"/>
      <c r="AN63" s="95"/>
      <c r="AO63" s="95"/>
      <c r="AP63" s="113"/>
      <c r="AQ63" s="22"/>
    </row>
    <row r="64" spans="15:43" ht="12.75">
      <c r="O64" s="232"/>
      <c r="P64" s="65" t="s">
        <v>91</v>
      </c>
      <c r="Q64" s="65" t="s">
        <v>41</v>
      </c>
      <c r="R64" s="65"/>
      <c r="S64" s="74">
        <v>19681.79</v>
      </c>
      <c r="AJ64" s="113"/>
      <c r="AK64" s="22"/>
      <c r="AL64" s="48"/>
      <c r="AM64" s="95"/>
      <c r="AN64" s="95"/>
      <c r="AO64" s="95"/>
      <c r="AP64" s="113"/>
      <c r="AQ64" s="22"/>
    </row>
    <row r="65" spans="15:43" ht="12.75">
      <c r="O65" s="232"/>
      <c r="P65" s="65" t="s">
        <v>93</v>
      </c>
      <c r="Q65" s="65" t="s">
        <v>41</v>
      </c>
      <c r="R65" s="65"/>
      <c r="S65" s="74">
        <v>3232</v>
      </c>
      <c r="AJ65" s="113"/>
      <c r="AK65" s="22"/>
      <c r="AL65" s="48"/>
      <c r="AM65" s="95"/>
      <c r="AN65" s="95"/>
      <c r="AO65" s="95"/>
      <c r="AP65" s="113"/>
      <c r="AQ65" s="22"/>
    </row>
    <row r="66" spans="15:43" ht="12.75">
      <c r="O66" s="232"/>
      <c r="P66" s="65" t="s">
        <v>35</v>
      </c>
      <c r="Q66" s="65" t="s">
        <v>41</v>
      </c>
      <c r="R66" s="65"/>
      <c r="S66" s="74">
        <v>10633.36</v>
      </c>
      <c r="AJ66" s="113"/>
      <c r="AK66" s="22"/>
      <c r="AL66" s="48"/>
      <c r="AM66" s="95"/>
      <c r="AN66" s="95"/>
      <c r="AO66" s="95"/>
      <c r="AP66" s="113"/>
      <c r="AQ66" s="22"/>
    </row>
    <row r="67" spans="15:43" ht="12.75">
      <c r="O67" s="232"/>
      <c r="P67" s="65" t="s">
        <v>69</v>
      </c>
      <c r="Q67" s="65" t="s">
        <v>41</v>
      </c>
      <c r="R67" s="65"/>
      <c r="S67" s="74">
        <v>6892.95</v>
      </c>
      <c r="AJ67" s="113"/>
      <c r="AK67" s="22"/>
      <c r="AL67" s="48"/>
      <c r="AM67" s="22"/>
      <c r="AN67" s="22"/>
      <c r="AO67" s="22"/>
      <c r="AP67" s="22"/>
      <c r="AQ67" s="22"/>
    </row>
    <row r="68" spans="15:43" ht="12.75">
      <c r="O68" s="232"/>
      <c r="P68" s="65" t="s">
        <v>62</v>
      </c>
      <c r="Q68" s="65" t="s">
        <v>41</v>
      </c>
      <c r="R68" s="65"/>
      <c r="S68" s="74">
        <v>778.31</v>
      </c>
      <c r="AJ68" s="113"/>
      <c r="AK68" s="22"/>
      <c r="AL68" s="48"/>
      <c r="AM68" s="22"/>
      <c r="AN68" s="22"/>
      <c r="AO68" s="22"/>
      <c r="AP68" s="22"/>
      <c r="AQ68" s="22"/>
    </row>
    <row r="69" spans="15:43" ht="12" customHeight="1">
      <c r="O69" s="232"/>
      <c r="P69" s="65" t="s">
        <v>29</v>
      </c>
      <c r="Q69" s="65" t="s">
        <v>41</v>
      </c>
      <c r="R69" s="65"/>
      <c r="S69" s="65">
        <v>10864.75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  <c r="AO69" s="22"/>
      <c r="AP69" s="22"/>
      <c r="AQ69" s="22"/>
    </row>
    <row r="70" spans="15:43" ht="15" customHeight="1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  <c r="AO70" s="22"/>
      <c r="AP70" s="22"/>
      <c r="AQ70" s="22"/>
    </row>
    <row r="71" spans="15:43" ht="12.75">
      <c r="O71" s="232"/>
      <c r="P71" s="65" t="s">
        <v>30</v>
      </c>
      <c r="Q71" s="65" t="s">
        <v>41</v>
      </c>
      <c r="R71" s="65"/>
      <c r="S71" s="74">
        <v>30232.02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76"/>
      <c r="AJ71" s="113"/>
      <c r="AK71" s="113"/>
      <c r="AL71" s="48"/>
      <c r="AM71" s="22"/>
      <c r="AN71" s="22"/>
      <c r="AO71" s="22"/>
      <c r="AP71" s="22"/>
      <c r="AQ71" s="22"/>
    </row>
    <row r="72" spans="15:43" ht="12" customHeight="1">
      <c r="O72" s="232"/>
      <c r="P72" s="65" t="s">
        <v>42</v>
      </c>
      <c r="Q72" s="65" t="s">
        <v>41</v>
      </c>
      <c r="R72" s="65"/>
      <c r="S72" s="74">
        <v>293232.24</v>
      </c>
      <c r="AJ72" s="113"/>
      <c r="AK72" s="22"/>
      <c r="AL72" s="48"/>
      <c r="AM72" s="22"/>
      <c r="AN72" s="22"/>
      <c r="AO72" s="22"/>
      <c r="AP72" s="22"/>
      <c r="AQ72" s="22"/>
    </row>
    <row r="73" spans="15:43" ht="12.75">
      <c r="O73" s="233"/>
      <c r="P73" s="65" t="s">
        <v>85</v>
      </c>
      <c r="Q73" s="65" t="s">
        <v>41</v>
      </c>
      <c r="R73" s="65"/>
      <c r="S73" s="74">
        <f>4.127*S7</f>
        <v>13109.4155</v>
      </c>
      <c r="AJ73" s="22"/>
      <c r="AK73" s="96"/>
      <c r="AL73" s="22"/>
      <c r="AM73" s="22"/>
      <c r="AN73" s="22"/>
      <c r="AO73" s="22"/>
      <c r="AP73" s="22"/>
      <c r="AQ73" s="22"/>
    </row>
    <row r="74" spans="15:43" ht="21" customHeight="1">
      <c r="O74" s="224"/>
      <c r="P74" s="84" t="s">
        <v>26</v>
      </c>
      <c r="Q74" s="65" t="s">
        <v>41</v>
      </c>
      <c r="R74" s="65"/>
      <c r="S74" s="182">
        <f>S20-S44</f>
        <v>246013.52449999982</v>
      </c>
      <c r="AJ74" s="96"/>
      <c r="AK74" s="22"/>
      <c r="AL74" s="22"/>
      <c r="AM74" s="22"/>
      <c r="AN74" s="22"/>
      <c r="AO74" s="22"/>
      <c r="AP74" s="22"/>
      <c r="AQ74" s="22"/>
    </row>
    <row r="75" spans="15:43" ht="12.75" hidden="1">
      <c r="O75" s="225"/>
      <c r="P75" s="65"/>
      <c r="Q75" s="65"/>
      <c r="R75" s="65"/>
      <c r="S75" s="74"/>
      <c r="AJ75" s="22"/>
      <c r="AK75" s="22"/>
      <c r="AL75" s="22"/>
      <c r="AM75" s="22"/>
      <c r="AN75" s="22"/>
      <c r="AO75" s="22"/>
      <c r="AP75" s="22"/>
      <c r="AQ75" s="22"/>
    </row>
    <row r="76" spans="15:43" ht="12.75" hidden="1">
      <c r="O76" s="65"/>
      <c r="P76" s="65"/>
      <c r="Q76" s="65"/>
      <c r="R76" s="65"/>
      <c r="S76" s="65"/>
      <c r="AJ76" s="22"/>
      <c r="AK76" s="22"/>
      <c r="AL76" s="22"/>
      <c r="AM76" s="22"/>
      <c r="AN76" s="22"/>
      <c r="AO76" s="22"/>
      <c r="AP76" s="22"/>
      <c r="AQ76" s="22"/>
    </row>
    <row r="77" spans="15:43" ht="12.75" hidden="1">
      <c r="O77" s="65"/>
      <c r="P77" s="65"/>
      <c r="Q77" s="65"/>
      <c r="R77" s="65"/>
      <c r="S77" s="68"/>
      <c r="AJ77" s="22"/>
      <c r="AK77" s="22"/>
      <c r="AL77" s="22"/>
      <c r="AM77" s="22"/>
      <c r="AN77" s="22"/>
      <c r="AO77" s="22"/>
      <c r="AP77" s="22"/>
      <c r="AQ77" s="22"/>
    </row>
    <row r="78" spans="16:43" ht="12.75" hidden="1">
      <c r="P78" s="5"/>
      <c r="Q78" s="5"/>
      <c r="R78" s="5"/>
      <c r="S78" s="5"/>
      <c r="AJ78" s="22"/>
      <c r="AK78" s="22"/>
      <c r="AL78" s="22"/>
      <c r="AM78" s="22"/>
      <c r="AN78" s="22"/>
      <c r="AO78" s="22"/>
      <c r="AP78" s="22"/>
      <c r="AQ78" s="22"/>
    </row>
    <row r="79" spans="16:19" ht="12.75" hidden="1">
      <c r="P79" s="5"/>
      <c r="Q79" s="5"/>
      <c r="R79" s="5"/>
      <c r="S79" s="89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3" man="1"/>
    <brk id="41" max="48" man="1"/>
    <brk id="93" max="4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U88"/>
  <sheetViews>
    <sheetView view="pageBreakPreview" zoomScaleSheetLayoutView="100" zoomScalePageLayoutView="0" workbookViewId="0" topLeftCell="O2">
      <selection activeCell="AK11" sqref="AK11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0.12890625" style="0" customWidth="1"/>
    <col min="40" max="40" width="10.2539062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140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2404.6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48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132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1604.7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976.3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2.5" customHeight="1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139</v>
      </c>
      <c r="Q15" s="77"/>
      <c r="R15" s="77"/>
      <c r="S15" s="66">
        <v>-9562.96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139"/>
      <c r="AJ15" s="151"/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0.75" customHeight="1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80"/>
      <c r="S18" s="78">
        <v>394799.61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65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7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1962991.5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5"/>
      <c r="AL20" s="17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f>S20-S28</f>
        <v>710667.8900000001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/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S29+S30+S31+S32+S34</f>
        <v>1252323.6099999999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5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251965.6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5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44831.58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5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162604.52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772420.44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5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8"/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7"/>
      <c r="AK33" s="1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4.2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20501.47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24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4"/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24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74"/>
      <c r="S36" s="78">
        <v>1894314.56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65" t="s">
        <v>41</v>
      </c>
      <c r="R37" s="82"/>
      <c r="S37" s="78"/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65" t="s">
        <v>41</v>
      </c>
      <c r="R38" s="82"/>
      <c r="S38" s="78"/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65" t="s">
        <v>41</v>
      </c>
      <c r="R39" s="65"/>
      <c r="S39" s="78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65" t="s">
        <v>41</v>
      </c>
      <c r="R40" s="65"/>
      <c r="S40" s="72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65" t="s">
        <v>41</v>
      </c>
      <c r="R41" s="65"/>
      <c r="S41" s="72"/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2">
        <v>463476.55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7"/>
      <c r="AL42" s="7"/>
      <c r="AM42" s="8"/>
      <c r="AN42" s="8"/>
      <c r="AO42" s="8"/>
      <c r="AP42" s="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1974767.9342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8"/>
      <c r="AN44" s="8"/>
      <c r="AO44" s="8"/>
      <c r="AP44" s="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S47+S48+S49+S50+S52</f>
        <v>1286257.4300000002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96"/>
      <c r="AM45" s="8"/>
      <c r="AN45" s="8"/>
      <c r="AO45" s="8"/>
      <c r="AP45" s="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6"/>
      <c r="AK46" s="8"/>
      <c r="AL46" s="48"/>
      <c r="AM46" s="8"/>
      <c r="AN46" s="8"/>
      <c r="AO46" s="8"/>
      <c r="AP46" s="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65">
        <v>266514.42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48"/>
      <c r="AM47" s="8"/>
      <c r="AN47" s="8"/>
      <c r="AO47" s="8"/>
      <c r="AP47" s="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52835.18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48"/>
      <c r="AM48" s="8"/>
      <c r="AN48" s="8"/>
      <c r="AO48" s="8"/>
      <c r="AP48" s="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174981.4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8"/>
      <c r="AN49" s="8"/>
      <c r="AO49" s="8"/>
      <c r="AP49" s="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65">
        <v>772589.35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48"/>
      <c r="AM50" s="8"/>
      <c r="AN50" s="8"/>
      <c r="AO50" s="8"/>
      <c r="AP50" s="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65"/>
      <c r="S51" s="6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6"/>
      <c r="AK51" s="7"/>
      <c r="AL51" s="48"/>
      <c r="AM51" s="8"/>
      <c r="AN51" s="8"/>
      <c r="AO51" s="8"/>
      <c r="AP51" s="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65">
        <v>19337.08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48"/>
      <c r="AM52" s="8"/>
      <c r="AN52" s="8"/>
      <c r="AO52" s="8"/>
      <c r="AP52" s="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S54+S56+S57+S59+S61+S68+S70+S71+S72</f>
        <v>688510.5042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8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66144.73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107330.38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56821.88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0.7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65">
        <v>1442.76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8"/>
      <c r="AP59" s="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2.2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2" ht="12.75">
      <c r="O61" s="232"/>
      <c r="P61" s="65" t="s">
        <v>32</v>
      </c>
      <c r="Q61" s="65" t="s">
        <v>41</v>
      </c>
      <c r="R61" s="65"/>
      <c r="S61" s="74">
        <f>S62+S63+S64+S65+S66+S67</f>
        <v>131002.74</v>
      </c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211"/>
      <c r="AJ61" s="113"/>
      <c r="AK61" s="95"/>
      <c r="AL61" s="95"/>
      <c r="AM61" s="95"/>
      <c r="AN61" s="113"/>
      <c r="AO61" s="22"/>
      <c r="AP61" s="22"/>
    </row>
    <row r="62" spans="15:42" ht="12.75">
      <c r="O62" s="232"/>
      <c r="P62" s="65" t="s">
        <v>33</v>
      </c>
      <c r="Q62" s="65" t="s">
        <v>41</v>
      </c>
      <c r="R62" s="65"/>
      <c r="S62" s="74">
        <v>750.1</v>
      </c>
      <c r="AJ62" s="113"/>
      <c r="AK62" s="95"/>
      <c r="AL62" s="95"/>
      <c r="AM62" s="95"/>
      <c r="AN62" s="95"/>
      <c r="AO62" s="22"/>
      <c r="AP62" s="22"/>
    </row>
    <row r="63" spans="15:42" ht="12.75">
      <c r="O63" s="232"/>
      <c r="P63" s="65" t="s">
        <v>34</v>
      </c>
      <c r="Q63" s="65" t="s">
        <v>41</v>
      </c>
      <c r="R63" s="65"/>
      <c r="S63" s="74">
        <v>57908.04</v>
      </c>
      <c r="AJ63" s="113"/>
      <c r="AK63" s="95"/>
      <c r="AL63" s="95"/>
      <c r="AM63" s="95"/>
      <c r="AN63" s="113"/>
      <c r="AO63" s="22"/>
      <c r="AP63" s="22"/>
    </row>
    <row r="64" spans="15:42" ht="12.75">
      <c r="O64" s="232"/>
      <c r="P64" s="65" t="s">
        <v>94</v>
      </c>
      <c r="Q64" s="65" t="s">
        <v>41</v>
      </c>
      <c r="R64" s="65"/>
      <c r="S64" s="74">
        <v>4229.17</v>
      </c>
      <c r="AJ64" s="113"/>
      <c r="AK64" s="95"/>
      <c r="AL64" s="95"/>
      <c r="AM64" s="95"/>
      <c r="AN64" s="113"/>
      <c r="AO64" s="22"/>
      <c r="AP64" s="22"/>
    </row>
    <row r="65" spans="15:42" ht="12.75">
      <c r="O65" s="232"/>
      <c r="P65" s="65" t="s">
        <v>93</v>
      </c>
      <c r="Q65" s="65" t="s">
        <v>41</v>
      </c>
      <c r="R65" s="65"/>
      <c r="S65" s="74">
        <v>2677.41</v>
      </c>
      <c r="AJ65" s="113"/>
      <c r="AK65" s="95"/>
      <c r="AL65" s="95"/>
      <c r="AM65" s="95"/>
      <c r="AN65" s="113"/>
      <c r="AO65" s="22"/>
      <c r="AP65" s="22"/>
    </row>
    <row r="66" spans="15:42" ht="12.75">
      <c r="O66" s="232"/>
      <c r="P66" s="65" t="s">
        <v>35</v>
      </c>
      <c r="Q66" s="65" t="s">
        <v>41</v>
      </c>
      <c r="R66" s="65"/>
      <c r="S66" s="74">
        <v>65210.23</v>
      </c>
      <c r="AJ66" s="113"/>
      <c r="AK66" s="95"/>
      <c r="AL66" s="95"/>
      <c r="AM66" s="95"/>
      <c r="AN66" s="113"/>
      <c r="AO66" s="22"/>
      <c r="AP66" s="22"/>
    </row>
    <row r="67" spans="15:42" ht="12.75">
      <c r="O67" s="232"/>
      <c r="P67" s="65" t="s">
        <v>76</v>
      </c>
      <c r="Q67" s="65" t="s">
        <v>41</v>
      </c>
      <c r="R67" s="65"/>
      <c r="S67" s="74">
        <v>227.79</v>
      </c>
      <c r="AJ67" s="113"/>
      <c r="AK67" s="22"/>
      <c r="AL67" s="48"/>
      <c r="AM67" s="22"/>
      <c r="AN67" s="22"/>
      <c r="AO67" s="22"/>
      <c r="AP67" s="22"/>
    </row>
    <row r="68" spans="15:42" ht="12" customHeight="1">
      <c r="O68" s="232"/>
      <c r="P68" s="65" t="s">
        <v>29</v>
      </c>
      <c r="Q68" s="65" t="s">
        <v>41</v>
      </c>
      <c r="R68" s="65"/>
      <c r="S68" s="74">
        <v>17803.62</v>
      </c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176"/>
      <c r="AJ68" s="113"/>
      <c r="AK68" s="22"/>
      <c r="AL68" s="48"/>
      <c r="AM68" s="22"/>
      <c r="AN68" s="22"/>
      <c r="AO68" s="22"/>
      <c r="AP68" s="22"/>
    </row>
    <row r="69" spans="15:42" ht="15" hidden="1">
      <c r="O69" s="232"/>
      <c r="P69" s="65"/>
      <c r="Q69" s="65" t="s">
        <v>41</v>
      </c>
      <c r="R69" s="65"/>
      <c r="S69" s="65"/>
      <c r="AJ69" s="95"/>
      <c r="AK69" s="8"/>
      <c r="AL69" s="48"/>
      <c r="AM69" s="22"/>
      <c r="AN69" s="22"/>
      <c r="AO69" s="22"/>
      <c r="AP69" s="22"/>
    </row>
    <row r="70" spans="15:42" ht="12.75">
      <c r="O70" s="232"/>
      <c r="P70" s="65" t="s">
        <v>57</v>
      </c>
      <c r="Q70" s="65" t="s">
        <v>41</v>
      </c>
      <c r="R70" s="65"/>
      <c r="S70" s="65">
        <v>76064.77</v>
      </c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133"/>
      <c r="AJ70" s="95"/>
      <c r="AK70" s="7"/>
      <c r="AL70" s="48"/>
      <c r="AM70" s="22"/>
      <c r="AN70" s="22"/>
      <c r="AO70" s="22"/>
      <c r="AP70" s="22"/>
    </row>
    <row r="71" spans="15:42" ht="12" customHeight="1">
      <c r="O71" s="232"/>
      <c r="P71" s="65" t="s">
        <v>42</v>
      </c>
      <c r="Q71" s="65" t="s">
        <v>41</v>
      </c>
      <c r="R71" s="65"/>
      <c r="S71" s="74">
        <v>221975.84</v>
      </c>
      <c r="AJ71" s="113"/>
      <c r="AK71" s="22"/>
      <c r="AL71" s="48"/>
      <c r="AM71" s="22"/>
      <c r="AN71" s="22"/>
      <c r="AO71" s="22"/>
      <c r="AP71" s="22"/>
    </row>
    <row r="72" spans="15:42" ht="12.75">
      <c r="O72" s="233"/>
      <c r="P72" s="65" t="s">
        <v>85</v>
      </c>
      <c r="Q72" s="65" t="s">
        <v>41</v>
      </c>
      <c r="R72" s="65"/>
      <c r="S72" s="74">
        <f>4.127*S7</f>
        <v>9923.784199999998</v>
      </c>
      <c r="AJ72" s="105"/>
      <c r="AK72" s="96"/>
      <c r="AL72" s="22"/>
      <c r="AM72" s="22"/>
      <c r="AN72" s="22"/>
      <c r="AO72" s="22"/>
      <c r="AP72" s="22"/>
    </row>
    <row r="73" spans="15:42" ht="24">
      <c r="O73" s="224"/>
      <c r="P73" s="84" t="s">
        <v>26</v>
      </c>
      <c r="Q73" s="65" t="s">
        <v>41</v>
      </c>
      <c r="R73" s="65"/>
      <c r="S73" s="68">
        <f>S15+S20-S44</f>
        <v>-21339.39419999998</v>
      </c>
      <c r="AJ73" s="105"/>
      <c r="AK73" s="22"/>
      <c r="AL73" s="22"/>
      <c r="AM73" s="22"/>
      <c r="AN73" s="22"/>
      <c r="AO73" s="22"/>
      <c r="AP73" s="22"/>
    </row>
    <row r="74" spans="15:42" ht="12.75">
      <c r="O74" s="225"/>
      <c r="P74" s="65" t="s">
        <v>74</v>
      </c>
      <c r="Q74" s="65" t="s">
        <v>41</v>
      </c>
      <c r="R74" s="65"/>
      <c r="S74" s="74">
        <v>12000.24</v>
      </c>
      <c r="AJ74" s="106"/>
      <c r="AK74" s="22"/>
      <c r="AL74" s="22"/>
      <c r="AM74" s="22"/>
      <c r="AN74" s="22"/>
      <c r="AO74" s="22"/>
      <c r="AP74" s="22"/>
    </row>
    <row r="75" spans="15:42" ht="12.75" hidden="1">
      <c r="O75" s="65"/>
      <c r="P75" s="65"/>
      <c r="Q75" s="65"/>
      <c r="R75" s="65"/>
      <c r="S75" s="65"/>
      <c r="AJ75" s="22"/>
      <c r="AK75" s="22"/>
      <c r="AL75" s="22"/>
      <c r="AM75" s="22"/>
      <c r="AN75" s="22"/>
      <c r="AO75" s="22"/>
      <c r="AP75" s="22"/>
    </row>
    <row r="76" spans="15:42" ht="12.75">
      <c r="O76" s="69"/>
      <c r="P76" s="65" t="s">
        <v>84</v>
      </c>
      <c r="Q76" s="65"/>
      <c r="R76" s="65"/>
      <c r="S76" s="74">
        <f>SUM(S73:S75)</f>
        <v>-9339.15419999998</v>
      </c>
      <c r="AJ76" s="96"/>
      <c r="AK76" s="22"/>
      <c r="AL76" s="22"/>
      <c r="AM76" s="22"/>
      <c r="AN76" s="22"/>
      <c r="AO76" s="22"/>
      <c r="AP76" s="22"/>
    </row>
    <row r="77" spans="36:42" ht="12.75">
      <c r="AJ77" s="22"/>
      <c r="AK77" s="22"/>
      <c r="AL77" s="22"/>
      <c r="AM77" s="22"/>
      <c r="AN77" s="22"/>
      <c r="AO77" s="22"/>
      <c r="AP77" s="22"/>
    </row>
    <row r="78" spans="36:42" ht="12.75">
      <c r="AJ78" s="22"/>
      <c r="AK78" s="22"/>
      <c r="AL78" s="22"/>
      <c r="AM78" s="22"/>
      <c r="AN78" s="22"/>
      <c r="AO78" s="22"/>
      <c r="AP78" s="22"/>
    </row>
    <row r="79" spans="36:42" ht="12.75">
      <c r="AJ79" s="22"/>
      <c r="AK79" s="22"/>
      <c r="AL79" s="22"/>
      <c r="AM79" s="22"/>
      <c r="AN79" s="22"/>
      <c r="AO79" s="22"/>
      <c r="AP79" s="22"/>
    </row>
    <row r="80" spans="36:42" ht="12.75">
      <c r="AJ80" s="22"/>
      <c r="AK80" s="22"/>
      <c r="AL80" s="22"/>
      <c r="AM80" s="22"/>
      <c r="AN80" s="22"/>
      <c r="AO80" s="22"/>
      <c r="AP80" s="22"/>
    </row>
    <row r="81" spans="36:42" ht="12.75">
      <c r="AJ81" s="22"/>
      <c r="AK81" s="22"/>
      <c r="AL81" s="22"/>
      <c r="AM81" s="22"/>
      <c r="AN81" s="22"/>
      <c r="AO81" s="22"/>
      <c r="AP81" s="22"/>
    </row>
    <row r="82" spans="36:42" ht="12.75">
      <c r="AJ82" s="22"/>
      <c r="AK82" s="22"/>
      <c r="AL82" s="22"/>
      <c r="AM82" s="22"/>
      <c r="AN82" s="22"/>
      <c r="AO82" s="22"/>
      <c r="AP82" s="22"/>
    </row>
    <row r="83" spans="36:42" ht="12.75">
      <c r="AJ83" s="22"/>
      <c r="AK83" s="22"/>
      <c r="AL83" s="22"/>
      <c r="AM83" s="22"/>
      <c r="AN83" s="22"/>
      <c r="AO83" s="22"/>
      <c r="AP83" s="22"/>
    </row>
    <row r="84" spans="36:42" ht="12.75">
      <c r="AJ84" s="22"/>
      <c r="AK84" s="22"/>
      <c r="AL84" s="22"/>
      <c r="AM84" s="22"/>
      <c r="AN84" s="22"/>
      <c r="AO84" s="22"/>
      <c r="AP84" s="22"/>
    </row>
    <row r="85" spans="36:42" ht="12.75">
      <c r="AJ85" s="22"/>
      <c r="AK85" s="22"/>
      <c r="AL85" s="22"/>
      <c r="AM85" s="22"/>
      <c r="AN85" s="22"/>
      <c r="AO85" s="22"/>
      <c r="AP85" s="22"/>
    </row>
    <row r="86" spans="36:42" ht="12.75">
      <c r="AJ86" s="22"/>
      <c r="AK86" s="22"/>
      <c r="AL86" s="22"/>
      <c r="AM86" s="22"/>
      <c r="AN86" s="22"/>
      <c r="AO86" s="22"/>
      <c r="AP86" s="22"/>
    </row>
    <row r="87" spans="36:42" ht="12.75">
      <c r="AJ87" s="22"/>
      <c r="AK87" s="22"/>
      <c r="AL87" s="22"/>
      <c r="AM87" s="22"/>
      <c r="AN87" s="22"/>
      <c r="AO87" s="22"/>
      <c r="AP87" s="22"/>
    </row>
    <row r="88" spans="36:42" ht="12.75">
      <c r="AJ88" s="22"/>
      <c r="AK88" s="22"/>
      <c r="AL88" s="22"/>
      <c r="AM88" s="22"/>
      <c r="AN88" s="22"/>
      <c r="AO88" s="22"/>
      <c r="AP88" s="22"/>
    </row>
  </sheetData>
  <sheetProtection/>
  <mergeCells count="7">
    <mergeCell ref="O17:O43"/>
    <mergeCell ref="O44:O72"/>
    <mergeCell ref="O73:O74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7" man="1"/>
    <brk id="41" max="48" man="1"/>
    <brk id="93" max="4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U81"/>
  <sheetViews>
    <sheetView view="pageBreakPreview" zoomScaleSheetLayoutView="100" zoomScalePageLayoutView="0" workbookViewId="0" topLeftCell="O32">
      <selection activeCell="AK31" sqref="AK31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00390625" style="0" customWidth="1"/>
    <col min="39" max="39" width="11.75390625" style="0" hidden="1" customWidth="1"/>
    <col min="40" max="40" width="13.87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137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4377.4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28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228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4523.2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1250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0.75" customHeight="1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 customHeight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138</v>
      </c>
      <c r="Q15" s="77"/>
      <c r="R15" s="77"/>
      <c r="S15" s="66">
        <v>-20698.85</v>
      </c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3.5" customHeight="1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6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 hidden="1">
      <c r="A17" s="12"/>
      <c r="B17" s="12"/>
      <c r="C17" s="26"/>
      <c r="D17" s="26"/>
      <c r="E17" s="26"/>
      <c r="F17" s="26"/>
      <c r="G17" s="26"/>
      <c r="H17" s="26"/>
      <c r="I17" s="26"/>
      <c r="J17" s="26"/>
      <c r="K17" s="51"/>
      <c r="L17" s="26"/>
      <c r="M17" s="26"/>
      <c r="N17" s="26"/>
      <c r="O17" s="73"/>
      <c r="P17" s="66"/>
      <c r="Q17" s="77"/>
      <c r="R17" s="77"/>
      <c r="S17" s="65"/>
      <c r="T17" s="14"/>
      <c r="U17" s="14"/>
      <c r="V17" s="14"/>
      <c r="W17" s="14"/>
      <c r="X17" s="14"/>
      <c r="Y17" s="14"/>
      <c r="Z17" s="14"/>
      <c r="AA17" s="14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M17" s="51"/>
      <c r="AN17" s="26"/>
      <c r="AO17" s="26"/>
      <c r="AP17" s="26"/>
      <c r="AQ17" s="26"/>
      <c r="AR17" s="51"/>
      <c r="AS17" s="51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0"/>
      <c r="CP17" s="20"/>
      <c r="CQ17" s="20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3.5" customHeight="1">
      <c r="A18" s="57"/>
      <c r="B18" s="57"/>
      <c r="C18" s="30"/>
      <c r="D18" s="30"/>
      <c r="E18" s="30"/>
      <c r="F18" s="52"/>
      <c r="G18" s="30"/>
      <c r="H18" s="52"/>
      <c r="I18" s="30"/>
      <c r="J18" s="30"/>
      <c r="K18" s="52"/>
      <c r="L18" s="30"/>
      <c r="M18" s="52"/>
      <c r="N18" s="52"/>
      <c r="O18" s="227">
        <v>2</v>
      </c>
      <c r="P18" s="78" t="s">
        <v>15</v>
      </c>
      <c r="Q18" s="74"/>
      <c r="R18" s="79"/>
      <c r="S18" s="65"/>
      <c r="T18" s="28"/>
      <c r="U18" s="28"/>
      <c r="V18" s="28"/>
      <c r="W18" s="28"/>
      <c r="X18" s="29"/>
      <c r="Y18" s="28"/>
      <c r="Z18" s="28"/>
      <c r="AA18" s="28"/>
      <c r="AB18" s="30"/>
      <c r="AC18" s="52"/>
      <c r="AD18" s="30"/>
      <c r="AE18" s="52"/>
      <c r="AF18" s="30"/>
      <c r="AG18" s="30"/>
      <c r="AH18" s="52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52"/>
      <c r="BO18" s="30"/>
      <c r="BP18" s="30"/>
      <c r="BQ18" s="30"/>
      <c r="BR18" s="30"/>
      <c r="BS18" s="30"/>
      <c r="BT18" s="52"/>
      <c r="BU18" s="30"/>
      <c r="BV18" s="30"/>
      <c r="BW18" s="30"/>
      <c r="BX18" s="30"/>
      <c r="BY18" s="30"/>
      <c r="BZ18" s="30"/>
      <c r="CA18" s="30"/>
      <c r="CB18" s="30"/>
      <c r="CC18" s="52"/>
      <c r="CD18" s="30"/>
      <c r="CE18" s="52"/>
      <c r="CF18" s="30"/>
      <c r="CG18" s="52"/>
      <c r="CH18" s="30"/>
      <c r="CI18" s="30"/>
      <c r="CJ18" s="52"/>
      <c r="CK18" s="30"/>
      <c r="CL18" s="30"/>
      <c r="CM18" s="30"/>
      <c r="CN18" s="53"/>
      <c r="CO18" s="30"/>
      <c r="CP18" s="30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3.25" customHeight="1">
      <c r="A19" s="58"/>
      <c r="B19" s="58"/>
      <c r="C19" s="33"/>
      <c r="D19" s="33"/>
      <c r="E19" s="33"/>
      <c r="F19" s="54"/>
      <c r="G19" s="33"/>
      <c r="H19" s="54"/>
      <c r="I19" s="33"/>
      <c r="J19" s="33"/>
      <c r="K19" s="54"/>
      <c r="L19" s="33"/>
      <c r="M19" s="54"/>
      <c r="N19" s="54"/>
      <c r="O19" s="228"/>
      <c r="P19" s="93" t="s">
        <v>121</v>
      </c>
      <c r="Q19" s="74" t="s">
        <v>41</v>
      </c>
      <c r="R19" s="80"/>
      <c r="S19" s="78">
        <v>545478.87</v>
      </c>
      <c r="T19" s="31"/>
      <c r="U19" s="31"/>
      <c r="V19" s="31"/>
      <c r="W19" s="31"/>
      <c r="X19" s="32"/>
      <c r="Y19" s="31"/>
      <c r="Z19" s="31"/>
      <c r="AA19" s="31"/>
      <c r="AB19" s="33"/>
      <c r="AC19" s="54"/>
      <c r="AD19" s="33"/>
      <c r="AE19" s="54"/>
      <c r="AF19" s="33"/>
      <c r="AG19" s="33"/>
      <c r="AH19" s="54"/>
      <c r="AI19" s="54"/>
      <c r="AJ19" s="54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54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54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54"/>
      <c r="CO19" s="33"/>
      <c r="CP19" s="33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9.25" customHeight="1" hidden="1">
      <c r="A20" s="12"/>
      <c r="B20" s="12"/>
      <c r="C20" s="7"/>
      <c r="D20" s="7"/>
      <c r="E20" s="7"/>
      <c r="F20" s="48"/>
      <c r="G20" s="7"/>
      <c r="H20" s="48"/>
      <c r="I20" s="7"/>
      <c r="J20" s="7"/>
      <c r="K20" s="48"/>
      <c r="L20" s="7"/>
      <c r="M20" s="48"/>
      <c r="N20" s="48"/>
      <c r="O20" s="228"/>
      <c r="P20" s="74"/>
      <c r="Q20" s="74"/>
      <c r="R20" s="65"/>
      <c r="S20" s="65"/>
      <c r="T20" s="3"/>
      <c r="U20" s="3"/>
      <c r="V20" s="3"/>
      <c r="W20" s="3"/>
      <c r="X20" s="13"/>
      <c r="Y20" s="3"/>
      <c r="Z20" s="3"/>
      <c r="AA20" s="3"/>
      <c r="AB20" s="7"/>
      <c r="AC20" s="48"/>
      <c r="AD20" s="7"/>
      <c r="AE20" s="48"/>
      <c r="AF20" s="7"/>
      <c r="AG20" s="7"/>
      <c r="AH20" s="48"/>
      <c r="AI20" s="48"/>
      <c r="AJ20" s="48"/>
      <c r="AK20" s="7"/>
      <c r="AL20" s="7"/>
      <c r="AM20" s="7"/>
      <c r="AN20" s="7"/>
      <c r="AO20" s="7"/>
      <c r="AP20" s="7"/>
      <c r="AQ20" s="48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48"/>
      <c r="BG20" s="7"/>
      <c r="BH20" s="48"/>
      <c r="BI20" s="48"/>
      <c r="BJ20" s="48"/>
      <c r="BK20" s="7"/>
      <c r="BL20" s="7"/>
      <c r="BM20" s="7"/>
      <c r="BN20" s="48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48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53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4.2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16</v>
      </c>
      <c r="Q21" s="65" t="s">
        <v>41</v>
      </c>
      <c r="R21" s="81"/>
      <c r="S21" s="78">
        <v>3415028.56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2.75" customHeight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8" t="s">
        <v>44</v>
      </c>
      <c r="Q22" s="65" t="s">
        <v>41</v>
      </c>
      <c r="R22" s="81"/>
      <c r="S22" s="78">
        <f>S21-S29</f>
        <v>1302569.04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44"/>
      <c r="AK22" s="1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" hidden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4"/>
      <c r="Q28" s="65" t="s">
        <v>41</v>
      </c>
      <c r="R28" s="81"/>
      <c r="S28" s="78"/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7"/>
      <c r="AK28" s="15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2.7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78" t="s">
        <v>45</v>
      </c>
      <c r="Q29" s="65" t="s">
        <v>41</v>
      </c>
      <c r="R29" s="82"/>
      <c r="S29" s="78">
        <f>S30+S31+S32+S33+S34+S35</f>
        <v>2112459.52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5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19</v>
      </c>
      <c r="Q30" s="65" t="s">
        <v>41</v>
      </c>
      <c r="R30" s="81"/>
      <c r="S30" s="74">
        <v>354973.4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5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3.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39</v>
      </c>
      <c r="Q31" s="65" t="s">
        <v>41</v>
      </c>
      <c r="R31" s="81"/>
      <c r="S31" s="74">
        <v>74396.57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40</v>
      </c>
      <c r="Q32" s="65" t="s">
        <v>41</v>
      </c>
      <c r="R32" s="81"/>
      <c r="S32" s="74">
        <v>263958.8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5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20</v>
      </c>
      <c r="Q33" s="65" t="s">
        <v>41</v>
      </c>
      <c r="R33" s="81"/>
      <c r="S33" s="74">
        <v>1230646.7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5"/>
      <c r="AK33" s="1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2.75" customHeight="1">
      <c r="A34" s="59"/>
      <c r="B34" s="59"/>
      <c r="C34" s="17"/>
      <c r="D34" s="15"/>
      <c r="E34" s="15"/>
      <c r="F34" s="17"/>
      <c r="G34" s="15"/>
      <c r="H34" s="15"/>
      <c r="I34" s="15"/>
      <c r="J34" s="15"/>
      <c r="K34" s="17"/>
      <c r="L34" s="15"/>
      <c r="M34" s="15"/>
      <c r="N34" s="15"/>
      <c r="O34" s="228"/>
      <c r="P34" s="65" t="s">
        <v>37</v>
      </c>
      <c r="Q34" s="65" t="s">
        <v>41</v>
      </c>
      <c r="R34" s="81"/>
      <c r="S34" s="74">
        <v>166203.92</v>
      </c>
      <c r="T34" s="16"/>
      <c r="U34" s="16"/>
      <c r="V34" s="16"/>
      <c r="W34" s="16"/>
      <c r="X34" s="37"/>
      <c r="Y34" s="37"/>
      <c r="Z34" s="37"/>
      <c r="AA34" s="37"/>
      <c r="AB34" s="17"/>
      <c r="AC34" s="17"/>
      <c r="AD34" s="17"/>
      <c r="AE34" s="17"/>
      <c r="AF34" s="17"/>
      <c r="AG34" s="17"/>
      <c r="AH34" s="17"/>
      <c r="AI34" s="17"/>
      <c r="AJ34" s="15"/>
      <c r="AK34" s="15"/>
      <c r="AL34" s="17"/>
      <c r="AM34" s="17"/>
      <c r="AN34" s="17"/>
      <c r="AO34" s="15"/>
      <c r="AP34" s="15"/>
      <c r="AQ34" s="15"/>
      <c r="AR34" s="17"/>
      <c r="AS34" s="15"/>
      <c r="AT34" s="17"/>
      <c r="AU34" s="15"/>
      <c r="AV34" s="15"/>
      <c r="AW34" s="17"/>
      <c r="AX34" s="17"/>
      <c r="AY34" s="15"/>
      <c r="AZ34" s="17"/>
      <c r="BA34" s="17"/>
      <c r="BB34" s="17"/>
      <c r="BC34" s="17"/>
      <c r="BD34" s="15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5"/>
      <c r="CO34" s="15"/>
      <c r="CP34" s="17"/>
      <c r="CQ34" s="17"/>
      <c r="CR34" s="17"/>
      <c r="CS34" s="17"/>
      <c r="CT34" s="1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5" customFormat="1" ht="15" customHeight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65" t="s">
        <v>21</v>
      </c>
      <c r="Q35" s="65" t="s">
        <v>41</v>
      </c>
      <c r="R35" s="194"/>
      <c r="S35" s="74">
        <v>22280.13</v>
      </c>
      <c r="T35" s="110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24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6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2" customFormat="1" ht="12" customHeight="1" hidden="1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1"/>
      <c r="L36" s="24"/>
      <c r="M36" s="24"/>
      <c r="N36" s="24"/>
      <c r="O36" s="228"/>
      <c r="P36" s="74"/>
      <c r="Q36" s="65" t="s">
        <v>41</v>
      </c>
      <c r="R36" s="194"/>
      <c r="S36" s="74"/>
      <c r="T36" s="110"/>
      <c r="U36" s="61"/>
      <c r="V36" s="61"/>
      <c r="W36" s="61"/>
      <c r="X36" s="61"/>
      <c r="Y36" s="61"/>
      <c r="Z36" s="61"/>
      <c r="AA36" s="61"/>
      <c r="AB36" s="24"/>
      <c r="AC36" s="24"/>
      <c r="AD36" s="24"/>
      <c r="AE36" s="21"/>
      <c r="AF36" s="55"/>
      <c r="AG36" s="55"/>
      <c r="AH36" s="24"/>
      <c r="AI36" s="55"/>
      <c r="AJ36" s="55"/>
      <c r="AK36" s="24"/>
      <c r="AL36" s="21"/>
      <c r="AM36" s="21"/>
      <c r="AN36" s="24"/>
      <c r="AO36" s="24"/>
      <c r="AP36" s="24"/>
      <c r="AQ36" s="24"/>
      <c r="AR36" s="55"/>
      <c r="AS36" s="55"/>
      <c r="AT36" s="24"/>
      <c r="AU36" s="24"/>
      <c r="AV36" s="24"/>
      <c r="AW36" s="24"/>
      <c r="AX36" s="24"/>
      <c r="AY36" s="24"/>
      <c r="AZ36" s="24"/>
      <c r="BA36" s="24"/>
      <c r="BB36" s="24"/>
      <c r="BC36" s="55"/>
      <c r="BD36" s="24"/>
      <c r="BE36" s="24"/>
      <c r="BF36" s="24"/>
      <c r="BG36" s="24"/>
      <c r="BH36" s="24"/>
      <c r="BI36" s="24"/>
      <c r="BJ36" s="24"/>
      <c r="BK36" s="24"/>
      <c r="BL36" s="55"/>
      <c r="BM36" s="55"/>
      <c r="BN36" s="24"/>
      <c r="BO36" s="55"/>
      <c r="BP36" s="55"/>
      <c r="BQ36" s="55"/>
      <c r="BR36" s="55"/>
      <c r="BS36" s="55"/>
      <c r="BT36" s="24"/>
      <c r="BU36" s="55"/>
      <c r="BV36" s="24"/>
      <c r="BW36" s="24"/>
      <c r="BX36" s="24"/>
      <c r="BY36" s="24"/>
      <c r="BZ36" s="24"/>
      <c r="CA36" s="24"/>
      <c r="CB36" s="24"/>
      <c r="CC36" s="24"/>
      <c r="CD36" s="55"/>
      <c r="CE36" s="24"/>
      <c r="CF36" s="24"/>
      <c r="CG36" s="24"/>
      <c r="CH36" s="55"/>
      <c r="CI36" s="24"/>
      <c r="CJ36" s="55"/>
      <c r="CK36" s="55"/>
      <c r="CL36" s="24"/>
      <c r="CM36" s="24"/>
      <c r="CN36" s="50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5">
      <c r="A37" s="12"/>
      <c r="B37" s="12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28"/>
      <c r="P37" s="78" t="s">
        <v>43</v>
      </c>
      <c r="Q37" s="65" t="s">
        <v>41</v>
      </c>
      <c r="R37" s="176"/>
      <c r="S37" s="78">
        <v>3222085.07</v>
      </c>
      <c r="T37" s="70"/>
      <c r="U37" s="13"/>
      <c r="V37" s="13"/>
      <c r="W37" s="13"/>
      <c r="X37" s="13"/>
      <c r="Y37" s="13"/>
      <c r="Z37" s="13"/>
      <c r="AA37" s="13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18" customHeight="1" hidden="1">
      <c r="A38" s="23"/>
      <c r="B38" s="23"/>
      <c r="C38" s="24"/>
      <c r="D38" s="25"/>
      <c r="E38" s="25"/>
      <c r="F38" s="25"/>
      <c r="G38" s="25"/>
      <c r="H38" s="25"/>
      <c r="I38" s="25"/>
      <c r="J38" s="25"/>
      <c r="K38" s="25"/>
      <c r="L38" s="24"/>
      <c r="M38" s="24"/>
      <c r="N38" s="24"/>
      <c r="O38" s="228"/>
      <c r="P38" s="83"/>
      <c r="Q38" s="65" t="s">
        <v>41</v>
      </c>
      <c r="R38" s="194"/>
      <c r="S38" s="78"/>
      <c r="T38" s="110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s="22" customFormat="1" ht="0.75" customHeight="1" hidden="1">
      <c r="A39" s="23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8"/>
      <c r="P39" s="74"/>
      <c r="Q39" s="65" t="s">
        <v>41</v>
      </c>
      <c r="R39" s="194"/>
      <c r="S39" s="78"/>
      <c r="T39" s="110"/>
      <c r="U39" s="61"/>
      <c r="V39" s="61"/>
      <c r="W39" s="61"/>
      <c r="X39" s="61"/>
      <c r="Y39" s="61"/>
      <c r="Z39" s="61"/>
      <c r="AA39" s="61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42"/>
      <c r="AM39" s="42"/>
      <c r="AN39" s="24"/>
      <c r="AO39" s="24"/>
      <c r="AP39" s="24"/>
      <c r="AQ39" s="24"/>
      <c r="AR39" s="42"/>
      <c r="AS39" s="42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18"/>
      <c r="CP39" s="21"/>
      <c r="CQ39" s="18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41" ht="12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133"/>
      <c r="S40" s="78"/>
      <c r="T40" s="6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0.75" customHeight="1" hidden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133"/>
      <c r="S41" s="72"/>
      <c r="T41" s="6"/>
      <c r="U41" s="4"/>
      <c r="V41" s="4"/>
      <c r="W41" s="4"/>
      <c r="X41" s="4"/>
      <c r="Y41" s="4"/>
      <c r="Z41" s="4"/>
      <c r="AA41" s="4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1"/>
      <c r="CA41" s="1"/>
      <c r="CB41" s="1"/>
      <c r="CC41" s="19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5" hidden="1">
      <c r="A42" s="6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28"/>
      <c r="P42" s="65"/>
      <c r="Q42" s="65" t="s">
        <v>41</v>
      </c>
      <c r="R42" s="133"/>
      <c r="S42" s="72"/>
      <c r="T42" s="6"/>
      <c r="U42" s="4"/>
      <c r="V42" s="4"/>
      <c r="W42" s="4"/>
      <c r="X42" s="62"/>
      <c r="Y42" s="62"/>
      <c r="Z42" s="62"/>
      <c r="AA42" s="4"/>
      <c r="AB42" s="1"/>
      <c r="AC42" s="43"/>
      <c r="AD42" s="43"/>
      <c r="AE42" s="1"/>
      <c r="AF42" s="1"/>
      <c r="AG42" s="1"/>
      <c r="AH42" s="1"/>
      <c r="AI42" s="1"/>
      <c r="AJ42" s="8"/>
      <c r="AK42" s="8"/>
      <c r="AL42" s="8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8"/>
      <c r="P43" s="92" t="s">
        <v>122</v>
      </c>
      <c r="Q43" s="65" t="s">
        <v>41</v>
      </c>
      <c r="R43" s="133"/>
      <c r="S43" s="72">
        <v>737875.76</v>
      </c>
      <c r="T43" s="6"/>
      <c r="U43" s="4"/>
      <c r="V43" s="4"/>
      <c r="W43" s="4"/>
      <c r="X43" s="4"/>
      <c r="Y43" s="4"/>
      <c r="Z43" s="4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7"/>
      <c r="AL43" s="7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 hidden="1">
      <c r="A44" s="3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29"/>
      <c r="P44" s="84"/>
      <c r="Q44" s="65" t="s">
        <v>41</v>
      </c>
      <c r="R44" s="133"/>
      <c r="S44" s="65"/>
      <c r="T44" s="6"/>
      <c r="U44" s="4"/>
      <c r="V44" s="4"/>
      <c r="W44" s="4"/>
      <c r="X44" s="4"/>
      <c r="Y44" s="4"/>
      <c r="Z44" s="63"/>
      <c r="AA44" s="4"/>
      <c r="AB44" s="1"/>
      <c r="AC44" s="1"/>
      <c r="AD44" s="1"/>
      <c r="AE44" s="1"/>
      <c r="AF44" s="1"/>
      <c r="AG44" s="1"/>
      <c r="AH44" s="1"/>
      <c r="AI44" s="1"/>
      <c r="AJ44" s="8"/>
      <c r="AK44" s="8"/>
      <c r="AL44" s="8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1">
        <v>3</v>
      </c>
      <c r="P45" s="72" t="s">
        <v>17</v>
      </c>
      <c r="Q45" s="65" t="s">
        <v>41</v>
      </c>
      <c r="R45" s="133"/>
      <c r="S45" s="78">
        <f>S46+S54</f>
        <v>3475913.4798000003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8"/>
      <c r="AL45" s="88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>
      <c r="A46" s="3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72" t="s">
        <v>18</v>
      </c>
      <c r="Q46" s="65" t="s">
        <v>41</v>
      </c>
      <c r="R46" s="133"/>
      <c r="S46" s="78">
        <f>S48+S49+S50+S51+S52+S53</f>
        <v>2135182.0400000005</v>
      </c>
      <c r="T46" s="1"/>
      <c r="U46" s="1"/>
      <c r="V46" s="1"/>
      <c r="W46" s="1"/>
      <c r="X46" s="1"/>
      <c r="Y46" s="1"/>
      <c r="Z46" s="39"/>
      <c r="AA46" s="1"/>
      <c r="AB46" s="1"/>
      <c r="AC46" s="1"/>
      <c r="AD46" s="1"/>
      <c r="AE46" s="1"/>
      <c r="AF46" s="1"/>
      <c r="AG46" s="1"/>
      <c r="AH46" s="1"/>
      <c r="AI46" s="1"/>
      <c r="AJ46" s="105"/>
      <c r="AK46" s="100"/>
      <c r="AL46" s="96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/>
      <c r="Q47" s="65" t="s">
        <v>41</v>
      </c>
      <c r="R47" s="133"/>
      <c r="S47" s="6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06"/>
      <c r="AK47" s="8"/>
      <c r="AL47" s="48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4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19</v>
      </c>
      <c r="Q48" s="65" t="s">
        <v>41</v>
      </c>
      <c r="R48" s="133"/>
      <c r="S48" s="65">
        <v>377236.33</v>
      </c>
      <c r="T48" s="1"/>
      <c r="U48" s="1"/>
      <c r="V48" s="1"/>
      <c r="W48" s="1"/>
      <c r="X48" s="1"/>
      <c r="Y48" s="1"/>
      <c r="Z48" s="40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7"/>
      <c r="AL48" s="48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39</v>
      </c>
      <c r="Q49" s="65" t="s">
        <v>41</v>
      </c>
      <c r="R49" s="133"/>
      <c r="S49" s="74">
        <v>77509.44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40</v>
      </c>
      <c r="Q50" s="65" t="s">
        <v>41</v>
      </c>
      <c r="R50" s="133"/>
      <c r="S50" s="74">
        <v>261470.33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48"/>
      <c r="AL50" s="48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20</v>
      </c>
      <c r="Q51" s="65" t="s">
        <v>41</v>
      </c>
      <c r="R51" s="133"/>
      <c r="S51" s="65">
        <v>1230648.04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5"/>
      <c r="AK51" s="7"/>
      <c r="AL51" s="48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37</v>
      </c>
      <c r="Q52" s="65" t="s">
        <v>41</v>
      </c>
      <c r="R52" s="133"/>
      <c r="S52" s="74">
        <v>171827.2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48"/>
      <c r="AM52" s="8"/>
      <c r="AN52" s="8"/>
      <c r="AO52" s="8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65" t="s">
        <v>21</v>
      </c>
      <c r="Q53" s="65" t="s">
        <v>41</v>
      </c>
      <c r="R53" s="133"/>
      <c r="S53" s="65">
        <v>16490.7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72" t="s">
        <v>22</v>
      </c>
      <c r="Q54" s="65" t="s">
        <v>41</v>
      </c>
      <c r="R54" s="133"/>
      <c r="S54" s="78">
        <f>S55+S57+S58+S60+S62+S70+S72+S73+S74</f>
        <v>1340731.4397999998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05"/>
      <c r="AK54" s="7"/>
      <c r="AL54" s="48"/>
      <c r="AM54" s="8"/>
      <c r="AN54" s="8"/>
      <c r="AO54" s="8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 t="s">
        <v>23</v>
      </c>
      <c r="Q55" s="65" t="s">
        <v>41</v>
      </c>
      <c r="R55" s="133"/>
      <c r="S55" s="74">
        <v>120404.76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13"/>
      <c r="AK55" s="7"/>
      <c r="AL55" s="48"/>
      <c r="AM55" s="8"/>
      <c r="AN55" s="8"/>
      <c r="AO55" s="8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ht="9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/>
      <c r="Q56" s="65" t="s">
        <v>41</v>
      </c>
      <c r="R56" s="133"/>
      <c r="S56" s="65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95"/>
      <c r="AK56" s="7"/>
      <c r="AL56" s="48"/>
      <c r="AM56" s="8"/>
      <c r="AN56" s="8"/>
      <c r="AO56" s="8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5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24</v>
      </c>
      <c r="Q57" s="65" t="s">
        <v>41</v>
      </c>
      <c r="R57" s="133"/>
      <c r="S57" s="74">
        <v>297089.77</v>
      </c>
      <c r="T57" s="203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 t="s">
        <v>25</v>
      </c>
      <c r="Q58" s="65" t="s">
        <v>41</v>
      </c>
      <c r="R58" s="133"/>
      <c r="S58" s="74">
        <v>99999.63</v>
      </c>
      <c r="T58" s="203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176"/>
      <c r="AJ58" s="113"/>
      <c r="AK58" s="7"/>
      <c r="AL58" s="48"/>
      <c r="AM58" s="8"/>
      <c r="AN58" s="8"/>
      <c r="AO58" s="8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/>
      <c r="Q59" s="65" t="s">
        <v>41</v>
      </c>
      <c r="R59" s="133"/>
      <c r="S59" s="7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13"/>
      <c r="AK59" s="7"/>
      <c r="AL59" s="48"/>
      <c r="AM59" s="8"/>
      <c r="AN59" s="8"/>
      <c r="AO59" s="8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 t="s">
        <v>38</v>
      </c>
      <c r="Q60" s="65" t="s">
        <v>41</v>
      </c>
      <c r="R60" s="133"/>
      <c r="S60" s="65">
        <v>7248.16</v>
      </c>
      <c r="T60" s="204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32"/>
      <c r="P61" s="65"/>
      <c r="Q61" s="65" t="s">
        <v>41</v>
      </c>
      <c r="R61" s="133"/>
      <c r="S61" s="74"/>
      <c r="T61" s="203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176"/>
      <c r="AJ61" s="113"/>
      <c r="AK61" s="7"/>
      <c r="AL61" s="48"/>
      <c r="AM61" s="8"/>
      <c r="AN61" s="8"/>
      <c r="AO61" s="8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5:41" ht="12.75">
      <c r="O62" s="232"/>
      <c r="P62" s="65" t="s">
        <v>32</v>
      </c>
      <c r="Q62" s="65" t="s">
        <v>41</v>
      </c>
      <c r="R62" s="133"/>
      <c r="S62" s="74">
        <f>S63+S64+S65+S66+S67+S68+S69</f>
        <v>318996.93</v>
      </c>
      <c r="T62" s="212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211"/>
      <c r="AJ62" s="177"/>
      <c r="AK62" s="95"/>
      <c r="AL62" s="95"/>
      <c r="AM62" s="95"/>
      <c r="AN62" s="113"/>
      <c r="AO62" s="22"/>
    </row>
    <row r="63" spans="15:41" ht="12.75">
      <c r="O63" s="232"/>
      <c r="P63" s="65" t="s">
        <v>33</v>
      </c>
      <c r="Q63" s="65" t="s">
        <v>41</v>
      </c>
      <c r="R63" s="133"/>
      <c r="S63" s="65">
        <v>87675.29</v>
      </c>
      <c r="AJ63" s="95"/>
      <c r="AK63" s="95"/>
      <c r="AL63" s="95"/>
      <c r="AM63" s="95"/>
      <c r="AN63" s="95"/>
      <c r="AO63" s="22"/>
    </row>
    <row r="64" spans="15:41" ht="12.75">
      <c r="O64" s="232"/>
      <c r="P64" s="65" t="s">
        <v>34</v>
      </c>
      <c r="Q64" s="65" t="s">
        <v>41</v>
      </c>
      <c r="R64" s="133"/>
      <c r="S64" s="74">
        <v>53005.87</v>
      </c>
      <c r="AJ64" s="113"/>
      <c r="AK64" s="95"/>
      <c r="AL64" s="95"/>
      <c r="AM64" s="95"/>
      <c r="AN64" s="113"/>
      <c r="AO64" s="22"/>
    </row>
    <row r="65" spans="15:41" ht="12.75">
      <c r="O65" s="232"/>
      <c r="P65" s="65" t="s">
        <v>94</v>
      </c>
      <c r="Q65" s="65" t="s">
        <v>41</v>
      </c>
      <c r="R65" s="133"/>
      <c r="S65" s="74">
        <v>111251.35</v>
      </c>
      <c r="AJ65" s="113"/>
      <c r="AK65" s="95"/>
      <c r="AL65" s="95"/>
      <c r="AM65" s="95"/>
      <c r="AN65" s="113"/>
      <c r="AO65" s="22"/>
    </row>
    <row r="66" spans="15:41" ht="12.75">
      <c r="O66" s="232"/>
      <c r="P66" s="65" t="s">
        <v>88</v>
      </c>
      <c r="Q66" s="65" t="s">
        <v>41</v>
      </c>
      <c r="R66" s="133"/>
      <c r="S66" s="74">
        <v>992.36</v>
      </c>
      <c r="AJ66" s="113"/>
      <c r="AK66" s="95"/>
      <c r="AL66" s="95"/>
      <c r="AM66" s="95"/>
      <c r="AN66" s="113"/>
      <c r="AO66" s="22"/>
    </row>
    <row r="67" spans="15:41" ht="12.75">
      <c r="O67" s="232"/>
      <c r="P67" s="65" t="s">
        <v>35</v>
      </c>
      <c r="Q67" s="65" t="s">
        <v>41</v>
      </c>
      <c r="R67" s="133"/>
      <c r="S67" s="74">
        <v>53364.05</v>
      </c>
      <c r="AJ67" s="113"/>
      <c r="AK67" s="95"/>
      <c r="AL67" s="95"/>
      <c r="AM67" s="95"/>
      <c r="AN67" s="113"/>
      <c r="AO67" s="22"/>
    </row>
    <row r="68" spans="15:41" ht="12.75">
      <c r="O68" s="232"/>
      <c r="P68" s="65" t="s">
        <v>76</v>
      </c>
      <c r="Q68" s="65" t="s">
        <v>41</v>
      </c>
      <c r="R68" s="133"/>
      <c r="S68" s="74">
        <v>2390.56</v>
      </c>
      <c r="AJ68" s="113"/>
      <c r="AK68" s="22"/>
      <c r="AL68" s="48"/>
      <c r="AM68" s="22"/>
      <c r="AN68" s="22"/>
      <c r="AO68" s="22"/>
    </row>
    <row r="69" spans="15:41" ht="12.75">
      <c r="O69" s="232"/>
      <c r="P69" s="65" t="s">
        <v>67</v>
      </c>
      <c r="Q69" s="65" t="s">
        <v>41</v>
      </c>
      <c r="R69" s="133"/>
      <c r="S69" s="74">
        <v>10317.45</v>
      </c>
      <c r="AJ69" s="113"/>
      <c r="AK69" s="22"/>
      <c r="AL69" s="48"/>
      <c r="AM69" s="22"/>
      <c r="AN69" s="22"/>
      <c r="AO69" s="22"/>
    </row>
    <row r="70" spans="15:41" ht="12" customHeight="1">
      <c r="O70" s="232"/>
      <c r="P70" s="65" t="s">
        <v>29</v>
      </c>
      <c r="Q70" s="65" t="s">
        <v>41</v>
      </c>
      <c r="R70" s="133"/>
      <c r="S70" s="65">
        <v>16152.03</v>
      </c>
      <c r="T70" s="204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133"/>
      <c r="AJ70" s="95"/>
      <c r="AK70" s="22"/>
      <c r="AL70" s="48"/>
      <c r="AM70" s="22"/>
      <c r="AN70" s="22"/>
      <c r="AO70" s="22"/>
    </row>
    <row r="71" spans="15:41" ht="15" hidden="1">
      <c r="O71" s="232"/>
      <c r="P71" s="65"/>
      <c r="Q71" s="65" t="s">
        <v>41</v>
      </c>
      <c r="R71" s="133"/>
      <c r="S71" s="65"/>
      <c r="AJ71" s="95"/>
      <c r="AK71" s="8"/>
      <c r="AL71" s="48"/>
      <c r="AM71" s="22"/>
      <c r="AN71" s="22"/>
      <c r="AO71" s="22"/>
    </row>
    <row r="72" spans="15:41" ht="12.75">
      <c r="O72" s="232"/>
      <c r="P72" s="65" t="s">
        <v>30</v>
      </c>
      <c r="Q72" s="65" t="s">
        <v>41</v>
      </c>
      <c r="R72" s="133"/>
      <c r="S72" s="74">
        <v>58683.7</v>
      </c>
      <c r="T72" s="203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176"/>
      <c r="AJ72" s="113"/>
      <c r="AK72" s="105"/>
      <c r="AL72" s="48"/>
      <c r="AM72" s="22"/>
      <c r="AN72" s="22"/>
      <c r="AO72" s="22"/>
    </row>
    <row r="73" spans="15:41" ht="12.75">
      <c r="O73" s="232"/>
      <c r="P73" s="65" t="s">
        <v>42</v>
      </c>
      <c r="Q73" s="65" t="s">
        <v>41</v>
      </c>
      <c r="R73" s="133"/>
      <c r="S73" s="74">
        <v>404090.93</v>
      </c>
      <c r="AJ73" s="113"/>
      <c r="AK73" s="22"/>
      <c r="AL73" s="48"/>
      <c r="AM73" s="22"/>
      <c r="AN73" s="22"/>
      <c r="AO73" s="22"/>
    </row>
    <row r="74" spans="15:41" ht="12.75">
      <c r="O74" s="233"/>
      <c r="P74" s="65" t="s">
        <v>86</v>
      </c>
      <c r="Q74" s="65" t="s">
        <v>41</v>
      </c>
      <c r="R74" s="133"/>
      <c r="S74" s="74">
        <f>4.127*S7</f>
        <v>18065.529799999997</v>
      </c>
      <c r="AJ74" s="106"/>
      <c r="AK74" s="96"/>
      <c r="AL74" s="22"/>
      <c r="AM74" s="22"/>
      <c r="AN74" s="22"/>
      <c r="AO74" s="22"/>
    </row>
    <row r="75" spans="15:41" ht="24">
      <c r="O75" s="224"/>
      <c r="P75" s="84" t="s">
        <v>26</v>
      </c>
      <c r="Q75" s="65" t="s">
        <v>41</v>
      </c>
      <c r="R75" s="133"/>
      <c r="S75" s="74">
        <f>S15+S21-S45</f>
        <v>-81583.76980000036</v>
      </c>
      <c r="AJ75" s="105"/>
      <c r="AK75" s="22"/>
      <c r="AL75" s="22"/>
      <c r="AM75" s="22"/>
      <c r="AN75" s="22"/>
      <c r="AO75" s="22"/>
    </row>
    <row r="76" spans="15:41" ht="12.75">
      <c r="O76" s="225"/>
      <c r="P76" s="65" t="s">
        <v>74</v>
      </c>
      <c r="Q76" s="65"/>
      <c r="R76" s="133"/>
      <c r="S76" s="74">
        <v>29000.12</v>
      </c>
      <c r="AJ76" s="22"/>
      <c r="AK76" s="22"/>
      <c r="AL76" s="22"/>
      <c r="AM76" s="22"/>
      <c r="AN76" s="22"/>
      <c r="AO76" s="22"/>
    </row>
    <row r="77" spans="15:41" ht="12.75" hidden="1">
      <c r="O77" s="65"/>
      <c r="P77" s="65"/>
      <c r="Q77" s="65"/>
      <c r="R77" s="133"/>
      <c r="S77" s="65"/>
      <c r="AJ77" s="22"/>
      <c r="AK77" s="22"/>
      <c r="AL77" s="22"/>
      <c r="AM77" s="22"/>
      <c r="AN77" s="22"/>
      <c r="AO77" s="22"/>
    </row>
    <row r="78" spans="15:41" ht="12.75">
      <c r="O78" s="65"/>
      <c r="P78" s="65" t="s">
        <v>84</v>
      </c>
      <c r="Q78" s="65"/>
      <c r="R78" s="133"/>
      <c r="S78" s="74">
        <f>SUM(S75:S77)</f>
        <v>-52583.64980000036</v>
      </c>
      <c r="AJ78" s="22"/>
      <c r="AK78" s="22"/>
      <c r="AL78" s="22"/>
      <c r="AM78" s="22"/>
      <c r="AN78" s="22"/>
      <c r="AO78" s="22"/>
    </row>
    <row r="79" spans="19:41" ht="12.75">
      <c r="S79" s="108"/>
      <c r="AJ79" s="22"/>
      <c r="AK79" s="22"/>
      <c r="AL79" s="22"/>
      <c r="AM79" s="22"/>
      <c r="AN79" s="22"/>
      <c r="AO79" s="22"/>
    </row>
    <row r="80" spans="19:41" ht="12.75">
      <c r="S80" s="114"/>
      <c r="AJ80" s="22"/>
      <c r="AK80" s="22"/>
      <c r="AL80" s="22"/>
      <c r="AM80" s="22"/>
      <c r="AN80" s="22"/>
      <c r="AO80" s="22"/>
    </row>
    <row r="81" spans="19:38" ht="12.75">
      <c r="S81" s="114"/>
      <c r="AJ81" s="22"/>
      <c r="AK81" s="22"/>
      <c r="AL81" s="22"/>
    </row>
  </sheetData>
  <sheetProtection/>
  <mergeCells count="7">
    <mergeCell ref="O18:O44"/>
    <mergeCell ref="O45:O74"/>
    <mergeCell ref="O75:O76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8" man="1"/>
    <brk id="41" max="48" man="1"/>
    <brk id="93" max="4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U81"/>
  <sheetViews>
    <sheetView view="pageBreakPreview" zoomScaleSheetLayoutView="100" zoomScalePageLayoutView="0" workbookViewId="0" topLeftCell="O20">
      <selection activeCell="P61" sqref="P61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3.375" style="0" customWidth="1"/>
    <col min="40" max="40" width="11.125" style="0" hidden="1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136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/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3549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31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122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1579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965.8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76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4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2.5" customHeight="1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4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/>
      <c r="Q15" s="77"/>
      <c r="R15" s="77"/>
      <c r="S15" s="64"/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121"/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0.75" customHeight="1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/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436675.2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208"/>
      <c r="AM18" s="54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1">AK19+AL19</f>
        <v>0</v>
      </c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2174398.95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3.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v>1045934.58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>
        <f t="shared" si="0"/>
        <v>0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>
        <f t="shared" si="0"/>
        <v>0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>
        <f t="shared" si="0"/>
        <v>0</v>
      </c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>
        <f t="shared" si="0"/>
        <v>0</v>
      </c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>
        <f t="shared" si="0"/>
        <v>0</v>
      </c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>
        <f t="shared" si="0"/>
        <v>0</v>
      </c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v>1128464.37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241139.26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3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37186.24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3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141652.09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13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693273.45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13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4">
        <f t="shared" si="0"/>
        <v>0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5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5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15213.33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5"/>
      <c r="AK34" s="113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8">
        <f t="shared" si="0"/>
        <v>0</v>
      </c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113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74"/>
      <c r="S36" s="78">
        <v>1870759.63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8">
        <f t="shared" si="0"/>
        <v>0</v>
      </c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8">
        <f t="shared" si="0"/>
        <v>0</v>
      </c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8">
        <f t="shared" si="0"/>
        <v>0</v>
      </c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78">
        <f t="shared" si="0"/>
        <v>0</v>
      </c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78">
        <f t="shared" si="0"/>
        <v>0</v>
      </c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112"/>
      <c r="AL41" s="8"/>
      <c r="AM41" s="8"/>
      <c r="AN41" s="8"/>
      <c r="AO41" s="8"/>
      <c r="AP41" s="8"/>
      <c r="AQ41" s="8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425789.44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112"/>
      <c r="AL42" s="48"/>
      <c r="AM42" s="48"/>
      <c r="AN42" s="7"/>
      <c r="AO42" s="48"/>
      <c r="AP42" s="8"/>
      <c r="AQ42" s="8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74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8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2135282.483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106"/>
      <c r="AN44" s="8"/>
      <c r="AO44" s="8"/>
      <c r="AP44" s="8"/>
      <c r="AQ44" s="8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S47+S48+S49+S50+S52</f>
        <v>1161333.83</v>
      </c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215"/>
      <c r="AJ45" s="25"/>
      <c r="AK45" s="112"/>
      <c r="AL45" s="15"/>
      <c r="AM45" s="105"/>
      <c r="AN45" s="8"/>
      <c r="AO45" s="8"/>
      <c r="AP45" s="8"/>
      <c r="AQ45" s="8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6"/>
      <c r="AK46" s="8"/>
      <c r="AL46" s="17"/>
      <c r="AM46" s="106"/>
      <c r="AN46" s="8"/>
      <c r="AO46" s="8"/>
      <c r="AP46" s="8"/>
      <c r="AQ46" s="8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74">
        <v>256539.19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17"/>
      <c r="AM47" s="106"/>
      <c r="AN47" s="8"/>
      <c r="AO47" s="8"/>
      <c r="AP47" s="8"/>
      <c r="AQ47" s="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36326.88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17"/>
      <c r="AM48" s="106"/>
      <c r="AN48" s="8"/>
      <c r="AO48" s="8"/>
      <c r="AP48" s="8"/>
      <c r="AQ48" s="8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182">
        <v>150665.69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164"/>
      <c r="AL49" s="17"/>
      <c r="AM49" s="106"/>
      <c r="AN49" s="8"/>
      <c r="AO49" s="8"/>
      <c r="AP49" s="8"/>
      <c r="AQ49" s="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693274.29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17"/>
      <c r="AM50" s="8"/>
      <c r="AN50" s="8"/>
      <c r="AO50" s="8"/>
      <c r="AP50" s="8"/>
      <c r="AQ50" s="8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0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65"/>
      <c r="S51" s="74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6"/>
      <c r="AK51" s="7"/>
      <c r="AL51" s="21"/>
      <c r="AM51" s="8"/>
      <c r="AN51" s="8"/>
      <c r="AO51" s="8"/>
      <c r="AP51" s="8"/>
      <c r="AQ51" s="8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24527.78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121"/>
      <c r="AM52" s="106"/>
      <c r="AN52" s="106"/>
      <c r="AO52" s="106"/>
      <c r="AP52" s="8"/>
      <c r="AQ52" s="8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973948.6530000002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8"/>
      <c r="AQ53" s="8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97618.79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8"/>
      <c r="AQ54" s="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8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107958.11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8"/>
      <c r="AQ56" s="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69572.13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8"/>
      <c r="AQ57" s="8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.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8"/>
      <c r="AQ58" s="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65">
        <v>5264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8"/>
      <c r="AP59" s="8"/>
      <c r="AQ59" s="8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8"/>
      <c r="AQ60" s="8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3" ht="12.75">
      <c r="O61" s="232"/>
      <c r="P61" s="65" t="s">
        <v>32</v>
      </c>
      <c r="Q61" s="65" t="s">
        <v>41</v>
      </c>
      <c r="R61" s="65"/>
      <c r="S61" s="74">
        <f>S62+S63+S64+S66+S68</f>
        <v>182126.01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13"/>
      <c r="AK61" s="7"/>
      <c r="AL61" s="15"/>
      <c r="AM61" s="95"/>
      <c r="AN61" s="95"/>
      <c r="AO61" s="95"/>
      <c r="AP61" s="113"/>
      <c r="AQ61" s="22"/>
    </row>
    <row r="62" spans="15:43" ht="12.75">
      <c r="O62" s="232"/>
      <c r="P62" s="65" t="s">
        <v>33</v>
      </c>
      <c r="Q62" s="65" t="s">
        <v>41</v>
      </c>
      <c r="R62" s="65"/>
      <c r="S62" s="74">
        <v>98159.95</v>
      </c>
      <c r="AJ62" s="113"/>
      <c r="AK62" s="7"/>
      <c r="AL62" s="48"/>
      <c r="AM62" s="95"/>
      <c r="AN62" s="95"/>
      <c r="AO62" s="95"/>
      <c r="AP62" s="95"/>
      <c r="AQ62" s="22"/>
    </row>
    <row r="63" spans="15:43" ht="12.75">
      <c r="O63" s="232"/>
      <c r="P63" s="65" t="s">
        <v>34</v>
      </c>
      <c r="Q63" s="65" t="s">
        <v>41</v>
      </c>
      <c r="R63" s="65"/>
      <c r="S63" s="74">
        <v>41597.37</v>
      </c>
      <c r="AJ63" s="113"/>
      <c r="AK63" s="22"/>
      <c r="AL63" s="48"/>
      <c r="AM63" s="95"/>
      <c r="AN63" s="95"/>
      <c r="AO63" s="95"/>
      <c r="AP63" s="113"/>
      <c r="AQ63" s="22"/>
    </row>
    <row r="64" spans="15:43" ht="12" customHeight="1">
      <c r="O64" s="232"/>
      <c r="P64" s="65" t="s">
        <v>94</v>
      </c>
      <c r="Q64" s="65" t="s">
        <v>41</v>
      </c>
      <c r="R64" s="65"/>
      <c r="S64" s="74">
        <v>4338.76</v>
      </c>
      <c r="AJ64" s="113"/>
      <c r="AK64" s="22"/>
      <c r="AL64" s="48"/>
      <c r="AM64" s="95"/>
      <c r="AN64" s="95"/>
      <c r="AO64" s="95"/>
      <c r="AP64" s="113"/>
      <c r="AQ64" s="22"/>
    </row>
    <row r="65" spans="15:43" ht="12.75" hidden="1">
      <c r="O65" s="232"/>
      <c r="P65" s="65" t="s">
        <v>90</v>
      </c>
      <c r="Q65" s="65" t="s">
        <v>41</v>
      </c>
      <c r="R65" s="65"/>
      <c r="S65" s="74"/>
      <c r="AJ65" s="113"/>
      <c r="AK65" s="22"/>
      <c r="AL65" s="48"/>
      <c r="AM65" s="95"/>
      <c r="AN65" s="95"/>
      <c r="AO65" s="95"/>
      <c r="AP65" s="113"/>
      <c r="AQ65" s="22"/>
    </row>
    <row r="66" spans="15:43" ht="12.75">
      <c r="O66" s="232"/>
      <c r="P66" s="65" t="s">
        <v>35</v>
      </c>
      <c r="Q66" s="65" t="s">
        <v>41</v>
      </c>
      <c r="R66" s="65"/>
      <c r="S66" s="74">
        <v>35229.94</v>
      </c>
      <c r="AJ66" s="113"/>
      <c r="AK66" s="22"/>
      <c r="AL66" s="48"/>
      <c r="AM66" s="95"/>
      <c r="AN66" s="95"/>
      <c r="AO66" s="95"/>
      <c r="AP66" s="113"/>
      <c r="AQ66" s="22"/>
    </row>
    <row r="67" spans="15:43" ht="12.75" hidden="1">
      <c r="O67" s="232"/>
      <c r="P67" s="65" t="s">
        <v>66</v>
      </c>
      <c r="Q67" s="65" t="s">
        <v>41</v>
      </c>
      <c r="R67" s="65"/>
      <c r="S67" s="74"/>
      <c r="AJ67" s="113"/>
      <c r="AK67" s="22"/>
      <c r="AL67" s="48"/>
      <c r="AM67" s="22"/>
      <c r="AN67" s="22"/>
      <c r="AO67" s="22"/>
      <c r="AP67" s="22"/>
      <c r="AQ67" s="22"/>
    </row>
    <row r="68" spans="15:43" ht="12.75">
      <c r="O68" s="232"/>
      <c r="P68" s="65" t="s">
        <v>62</v>
      </c>
      <c r="Q68" s="65" t="s">
        <v>41</v>
      </c>
      <c r="R68" s="65"/>
      <c r="S68" s="74">
        <v>2799.99</v>
      </c>
      <c r="AJ68" s="113"/>
      <c r="AK68" s="22"/>
      <c r="AL68" s="48"/>
      <c r="AM68" s="22"/>
      <c r="AN68" s="22"/>
      <c r="AO68" s="22"/>
      <c r="AP68" s="22"/>
      <c r="AQ68" s="22"/>
    </row>
    <row r="69" spans="15:43" ht="12" customHeight="1">
      <c r="O69" s="232"/>
      <c r="P69" s="65" t="s">
        <v>29</v>
      </c>
      <c r="Q69" s="65" t="s">
        <v>41</v>
      </c>
      <c r="R69" s="65"/>
      <c r="S69" s="65">
        <v>15889.05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96"/>
      <c r="AL69" s="48"/>
      <c r="AM69" s="22"/>
      <c r="AN69" s="22"/>
      <c r="AO69" s="22"/>
      <c r="AP69" s="22"/>
      <c r="AQ69" s="22"/>
    </row>
    <row r="70" spans="15:43" ht="15" hidden="1">
      <c r="O70" s="232"/>
      <c r="P70" s="65"/>
      <c r="Q70" s="65" t="s">
        <v>41</v>
      </c>
      <c r="R70" s="65"/>
      <c r="S70" s="65"/>
      <c r="AJ70" s="95"/>
      <c r="AK70" s="101"/>
      <c r="AL70" s="48"/>
      <c r="AM70" s="22"/>
      <c r="AN70" s="22"/>
      <c r="AO70" s="22"/>
      <c r="AP70" s="22"/>
      <c r="AQ70" s="22"/>
    </row>
    <row r="71" spans="15:43" ht="12.75">
      <c r="O71" s="232"/>
      <c r="P71" s="65" t="s">
        <v>164</v>
      </c>
      <c r="Q71" s="65" t="s">
        <v>41</v>
      </c>
      <c r="R71" s="65"/>
      <c r="S71" s="65">
        <v>153255</v>
      </c>
      <c r="AJ71" s="95"/>
      <c r="AK71" s="48"/>
      <c r="AL71" s="48"/>
      <c r="AM71" s="22"/>
      <c r="AN71" s="22"/>
      <c r="AO71" s="22"/>
      <c r="AP71" s="22"/>
      <c r="AQ71" s="22"/>
    </row>
    <row r="72" spans="15:43" ht="13.5" customHeight="1">
      <c r="O72" s="232"/>
      <c r="P72" s="65" t="s">
        <v>42</v>
      </c>
      <c r="Q72" s="65" t="s">
        <v>41</v>
      </c>
      <c r="R72" s="65"/>
      <c r="S72" s="74">
        <v>327618.84</v>
      </c>
      <c r="AJ72" s="113"/>
      <c r="AK72" s="96"/>
      <c r="AL72" s="48"/>
      <c r="AM72" s="22"/>
      <c r="AN72" s="22"/>
      <c r="AO72" s="22"/>
      <c r="AP72" s="22"/>
      <c r="AQ72" s="22"/>
    </row>
    <row r="73" spans="15:43" ht="12.75">
      <c r="O73" s="233"/>
      <c r="P73" s="65" t="s">
        <v>85</v>
      </c>
      <c r="Q73" s="65" t="s">
        <v>41</v>
      </c>
      <c r="R73" s="65"/>
      <c r="S73" s="74">
        <f>4.127*S7</f>
        <v>14646.723</v>
      </c>
      <c r="AJ73" s="22"/>
      <c r="AK73" s="22"/>
      <c r="AL73" s="22"/>
      <c r="AM73" s="22"/>
      <c r="AN73" s="22"/>
      <c r="AO73" s="22"/>
      <c r="AP73" s="22"/>
      <c r="AQ73" s="22"/>
    </row>
    <row r="74" spans="15:43" ht="22.5" customHeight="1">
      <c r="O74" s="224"/>
      <c r="P74" s="84" t="s">
        <v>26</v>
      </c>
      <c r="Q74" s="65" t="s">
        <v>41</v>
      </c>
      <c r="R74" s="65"/>
      <c r="S74" s="74">
        <f>S20-S44</f>
        <v>39116.46700000018</v>
      </c>
      <c r="AJ74" s="96"/>
      <c r="AK74" s="96"/>
      <c r="AL74" s="22"/>
      <c r="AM74" s="22"/>
      <c r="AN74" s="22"/>
      <c r="AO74" s="22"/>
      <c r="AP74" s="22"/>
      <c r="AQ74" s="22"/>
    </row>
    <row r="75" spans="15:43" ht="12.75" hidden="1">
      <c r="O75" s="225"/>
      <c r="P75" s="65"/>
      <c r="Q75" s="65"/>
      <c r="R75" s="65"/>
      <c r="S75" s="74"/>
      <c r="AJ75" s="22"/>
      <c r="AK75" s="22"/>
      <c r="AL75" s="22"/>
      <c r="AM75" s="22"/>
      <c r="AN75" s="22"/>
      <c r="AO75" s="22"/>
      <c r="AP75" s="22"/>
      <c r="AQ75" s="22"/>
    </row>
    <row r="76" spans="15:43" ht="12.75" hidden="1">
      <c r="O76" s="65"/>
      <c r="P76" s="65"/>
      <c r="Q76" s="65"/>
      <c r="R76" s="65"/>
      <c r="S76" s="65"/>
      <c r="AJ76" s="22"/>
      <c r="AK76" s="22"/>
      <c r="AL76" s="22"/>
      <c r="AM76" s="22"/>
      <c r="AN76" s="22"/>
      <c r="AO76" s="22"/>
      <c r="AP76" s="22"/>
      <c r="AQ76" s="22"/>
    </row>
    <row r="77" spans="15:43" ht="12.75">
      <c r="O77" s="65"/>
      <c r="P77" s="65"/>
      <c r="Q77" s="65"/>
      <c r="R77" s="65"/>
      <c r="S77" s="74"/>
      <c r="AJ77" s="96"/>
      <c r="AK77" s="22"/>
      <c r="AL77" s="22"/>
      <c r="AM77" s="22"/>
      <c r="AN77" s="22"/>
      <c r="AO77" s="22"/>
      <c r="AP77" s="22"/>
      <c r="AQ77" s="22"/>
    </row>
    <row r="78" spans="16:43" ht="12.75">
      <c r="P78" s="95"/>
      <c r="AJ78" s="22"/>
      <c r="AK78" s="22"/>
      <c r="AL78" s="22"/>
      <c r="AM78" s="22"/>
      <c r="AN78" s="22"/>
      <c r="AO78" s="22"/>
      <c r="AP78" s="22"/>
      <c r="AQ78" s="22"/>
    </row>
    <row r="79" spans="16:43" ht="12.75">
      <c r="P79" s="95"/>
      <c r="AJ79" s="22"/>
      <c r="AK79" s="22"/>
      <c r="AL79" s="22"/>
      <c r="AM79" s="22"/>
      <c r="AN79" s="22"/>
      <c r="AO79" s="22"/>
      <c r="AP79" s="22"/>
      <c r="AQ79" s="22"/>
    </row>
    <row r="80" spans="36:43" ht="12.75">
      <c r="AJ80" s="22"/>
      <c r="AK80" s="22"/>
      <c r="AL80" s="22"/>
      <c r="AM80" s="22"/>
      <c r="AN80" s="22"/>
      <c r="AO80" s="22"/>
      <c r="AP80" s="22"/>
      <c r="AQ80" s="22"/>
    </row>
    <row r="81" spans="36:43" ht="12.75">
      <c r="AJ81" s="22"/>
      <c r="AK81" s="22"/>
      <c r="AL81" s="22"/>
      <c r="AM81" s="22"/>
      <c r="AN81" s="22"/>
      <c r="AO81" s="22"/>
      <c r="AP81" s="22"/>
      <c r="AQ81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6" man="1"/>
    <brk id="41" max="48" man="1"/>
    <brk id="93" max="4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U77"/>
  <sheetViews>
    <sheetView view="pageBreakPreview" zoomScaleSheetLayoutView="100" zoomScalePageLayoutView="0" workbookViewId="0" topLeftCell="O42">
      <selection activeCell="AK36" sqref="AK36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1.375" style="0" customWidth="1"/>
    <col min="40" max="40" width="11.125" style="0" hidden="1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134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4322.9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104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206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3864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96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1255.2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4.25" customHeight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133</v>
      </c>
      <c r="Q14" s="77"/>
      <c r="R14" s="77"/>
      <c r="S14" s="66">
        <v>-53154.1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139"/>
      <c r="AJ14" s="140"/>
      <c r="AK14" s="26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/>
      <c r="Q15" s="77"/>
      <c r="R15" s="77"/>
      <c r="S15" s="66"/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135</v>
      </c>
      <c r="Q18" s="74" t="s">
        <v>41</v>
      </c>
      <c r="R18" s="80"/>
      <c r="S18" s="78">
        <v>575200.71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208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1">AK19+AL19</f>
        <v>0</v>
      </c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3485626.63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4.2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v>1195388.37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>
        <f t="shared" si="0"/>
        <v>0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>
        <f t="shared" si="0"/>
        <v>0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>
        <f t="shared" si="0"/>
        <v>0</v>
      </c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>
        <f t="shared" si="0"/>
        <v>0</v>
      </c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>
        <f t="shared" si="0"/>
        <v>0</v>
      </c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>
        <f t="shared" si="0"/>
        <v>0</v>
      </c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S29+S30+S31+S32+S33+S34</f>
        <v>2290238.26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423276.44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3"/>
      <c r="AL29" s="48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71867.24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3"/>
      <c r="AL30" s="48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263138.15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13"/>
      <c r="AL31" s="48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1300720.88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13"/>
      <c r="AL32" s="48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37</v>
      </c>
      <c r="Q33" s="65" t="s">
        <v>41</v>
      </c>
      <c r="R33" s="81"/>
      <c r="S33" s="74">
        <v>208156.09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5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2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23079.46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113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8">
        <f t="shared" si="0"/>
        <v>0</v>
      </c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112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4" t="s">
        <v>43</v>
      </c>
      <c r="Q36" s="65" t="s">
        <v>41</v>
      </c>
      <c r="R36" s="74"/>
      <c r="S36" s="78">
        <v>3729909.39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8">
        <f t="shared" si="0"/>
        <v>0</v>
      </c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214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8">
        <f t="shared" si="0"/>
        <v>0</v>
      </c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1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8">
        <f t="shared" si="0"/>
        <v>0</v>
      </c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214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78">
        <f t="shared" si="0"/>
        <v>0</v>
      </c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214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78">
        <f t="shared" si="0"/>
        <v>0</v>
      </c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214"/>
      <c r="AL41" s="8"/>
      <c r="AM41" s="8"/>
      <c r="AN41" s="8"/>
      <c r="AO41" s="8"/>
      <c r="AP41" s="8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314746.84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112"/>
      <c r="AL42" s="48"/>
      <c r="AM42" s="7"/>
      <c r="AN42" s="7"/>
      <c r="AO42" s="48"/>
      <c r="AP42" s="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3547226.7583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106"/>
      <c r="AN44" s="106"/>
      <c r="AO44" s="106"/>
      <c r="AP44" s="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S47+S48+S49+S50+S51+S52</f>
        <v>2239417.43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105"/>
      <c r="AN45" s="106"/>
      <c r="AO45" s="22"/>
      <c r="AP45" s="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7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6"/>
      <c r="AK46" s="8"/>
      <c r="AL46" s="48"/>
      <c r="AM46" s="106"/>
      <c r="AN46" s="106"/>
      <c r="AO46" s="106"/>
      <c r="AP46" s="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74">
        <v>399235.75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48"/>
      <c r="AM47" s="105"/>
      <c r="AN47" s="106"/>
      <c r="AO47" s="106"/>
      <c r="AP47" s="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72245.95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48"/>
      <c r="AM48" s="106"/>
      <c r="AN48" s="106"/>
      <c r="AO48" s="106"/>
      <c r="AP48" s="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258177.39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106"/>
      <c r="AN49" s="106"/>
      <c r="AO49" s="106"/>
      <c r="AP49" s="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1300772.26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48"/>
      <c r="AM50" s="106"/>
      <c r="AN50" s="106"/>
      <c r="AO50" s="106"/>
      <c r="AP50" s="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37</v>
      </c>
      <c r="Q51" s="65" t="s">
        <v>41</v>
      </c>
      <c r="R51" s="65"/>
      <c r="S51" s="74">
        <v>184244.4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5"/>
      <c r="AK51" s="7"/>
      <c r="AL51" s="17"/>
      <c r="AM51" s="106"/>
      <c r="AN51" s="106"/>
      <c r="AO51" s="106"/>
      <c r="AP51" s="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24741.68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21"/>
      <c r="AM52" s="8"/>
      <c r="AN52" s="8"/>
      <c r="AO52" s="8"/>
      <c r="AP52" s="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1307809.3283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8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118905.69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48"/>
      <c r="AL54" s="48"/>
      <c r="AM54" s="8"/>
      <c r="AN54" s="8"/>
      <c r="AO54" s="8"/>
      <c r="AP54" s="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247990.74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13"/>
      <c r="AK56" s="48"/>
      <c r="AL56" s="48"/>
      <c r="AM56" s="8"/>
      <c r="AN56" s="8"/>
      <c r="AO56" s="8"/>
      <c r="AP56" s="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137378.1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48"/>
      <c r="AL57" s="48"/>
      <c r="AM57" s="8"/>
      <c r="AN57" s="8"/>
      <c r="AO57" s="8"/>
      <c r="AP57" s="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0.7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48"/>
      <c r="AL58" s="48"/>
      <c r="AM58" s="8"/>
      <c r="AN58" s="8"/>
      <c r="AO58" s="8"/>
      <c r="AP58" s="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65">
        <v>5706.12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8"/>
      <c r="AP59" s="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176"/>
      <c r="AJ60" s="113"/>
      <c r="AK60" s="48"/>
      <c r="AL60" s="48"/>
      <c r="AM60" s="8"/>
      <c r="AN60" s="8"/>
      <c r="AO60" s="8"/>
      <c r="AP60" s="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2" ht="12.75">
      <c r="O61" s="232"/>
      <c r="P61" s="65" t="s">
        <v>32</v>
      </c>
      <c r="Q61" s="65" t="s">
        <v>41</v>
      </c>
      <c r="R61" s="65"/>
      <c r="S61" s="74">
        <f>S62+S63+S64+S66+S67+S68</f>
        <v>307669.53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85"/>
      <c r="AK61" s="48"/>
      <c r="AL61" s="48"/>
      <c r="AM61" s="95"/>
      <c r="AN61" s="95"/>
      <c r="AO61" s="95"/>
      <c r="AP61" s="113"/>
    </row>
    <row r="62" spans="15:42" ht="12.75">
      <c r="O62" s="232"/>
      <c r="P62" s="65" t="s">
        <v>33</v>
      </c>
      <c r="Q62" s="65" t="s">
        <v>41</v>
      </c>
      <c r="R62" s="65"/>
      <c r="S62" s="74">
        <v>4798.04</v>
      </c>
      <c r="AJ62" s="113"/>
      <c r="AK62" s="48"/>
      <c r="AL62" s="48"/>
      <c r="AM62" s="95"/>
      <c r="AN62" s="95"/>
      <c r="AO62" s="95"/>
      <c r="AP62" s="95"/>
    </row>
    <row r="63" spans="15:42" ht="12.75">
      <c r="O63" s="232"/>
      <c r="P63" s="65" t="s">
        <v>34</v>
      </c>
      <c r="Q63" s="65" t="s">
        <v>41</v>
      </c>
      <c r="R63" s="65"/>
      <c r="S63" s="74">
        <v>162458.82</v>
      </c>
      <c r="AJ63" s="113"/>
      <c r="AK63" s="96"/>
      <c r="AL63" s="48"/>
      <c r="AM63" s="95"/>
      <c r="AN63" s="95"/>
      <c r="AO63" s="95"/>
      <c r="AP63" s="113"/>
    </row>
    <row r="64" spans="15:42" ht="12" customHeight="1">
      <c r="O64" s="232"/>
      <c r="P64" s="65" t="s">
        <v>92</v>
      </c>
      <c r="Q64" s="65" t="s">
        <v>41</v>
      </c>
      <c r="R64" s="65"/>
      <c r="S64" s="74">
        <v>52556.95</v>
      </c>
      <c r="AJ64" s="113"/>
      <c r="AK64" s="96"/>
      <c r="AL64" s="48"/>
      <c r="AM64" s="95"/>
      <c r="AN64" s="95"/>
      <c r="AO64" s="95"/>
      <c r="AP64" s="113"/>
    </row>
    <row r="65" spans="15:42" ht="12.75" hidden="1">
      <c r="O65" s="232"/>
      <c r="P65" s="65" t="s">
        <v>88</v>
      </c>
      <c r="Q65" s="65" t="s">
        <v>41</v>
      </c>
      <c r="R65" s="65"/>
      <c r="S65" s="74"/>
      <c r="AJ65" s="113"/>
      <c r="AK65" s="96"/>
      <c r="AL65" s="48"/>
      <c r="AM65" s="95"/>
      <c r="AN65" s="95"/>
      <c r="AO65" s="95"/>
      <c r="AP65" s="113"/>
    </row>
    <row r="66" spans="15:42" ht="12.75">
      <c r="O66" s="232"/>
      <c r="P66" s="65" t="s">
        <v>35</v>
      </c>
      <c r="Q66" s="65" t="s">
        <v>41</v>
      </c>
      <c r="R66" s="65"/>
      <c r="S66" s="74">
        <v>67973.59</v>
      </c>
      <c r="AJ66" s="113"/>
      <c r="AK66" s="96"/>
      <c r="AL66" s="48"/>
      <c r="AM66" s="95"/>
      <c r="AN66" s="95"/>
      <c r="AO66" s="95"/>
      <c r="AP66" s="113"/>
    </row>
    <row r="67" spans="15:42" ht="12.75">
      <c r="O67" s="232"/>
      <c r="P67" s="65" t="s">
        <v>62</v>
      </c>
      <c r="Q67" s="65" t="s">
        <v>41</v>
      </c>
      <c r="R67" s="65"/>
      <c r="S67" s="74">
        <v>9608.63</v>
      </c>
      <c r="AJ67" s="113"/>
      <c r="AK67" s="96"/>
      <c r="AL67" s="48"/>
      <c r="AM67" s="22"/>
      <c r="AN67" s="22"/>
      <c r="AO67" s="22"/>
      <c r="AP67" s="22"/>
    </row>
    <row r="68" spans="15:42" ht="12.75">
      <c r="O68" s="232"/>
      <c r="P68" s="65" t="s">
        <v>65</v>
      </c>
      <c r="Q68" s="65" t="s">
        <v>41</v>
      </c>
      <c r="R68" s="65"/>
      <c r="S68" s="74">
        <v>10273.5</v>
      </c>
      <c r="AJ68" s="113"/>
      <c r="AK68" s="96"/>
      <c r="AL68" s="48"/>
      <c r="AM68" s="22"/>
      <c r="AN68" s="22"/>
      <c r="AO68" s="22"/>
      <c r="AP68" s="22"/>
    </row>
    <row r="69" spans="15:42" ht="12" customHeight="1">
      <c r="O69" s="232"/>
      <c r="P69" s="65" t="s">
        <v>29</v>
      </c>
      <c r="Q69" s="65" t="s">
        <v>41</v>
      </c>
      <c r="R69" s="65"/>
      <c r="S69" s="65">
        <v>14785.85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96"/>
      <c r="AL69" s="48"/>
      <c r="AM69" s="22"/>
      <c r="AN69" s="22"/>
      <c r="AO69" s="22"/>
      <c r="AP69" s="22"/>
    </row>
    <row r="70" spans="15:42" ht="15" customHeight="1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  <c r="AO70" s="22"/>
      <c r="AP70" s="22"/>
    </row>
    <row r="71" spans="15:42" ht="12.75">
      <c r="O71" s="232"/>
      <c r="P71" s="65" t="s">
        <v>30</v>
      </c>
      <c r="Q71" s="65" t="s">
        <v>41</v>
      </c>
      <c r="R71" s="65"/>
      <c r="S71" s="74">
        <v>58472.82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76"/>
      <c r="AJ71" s="113"/>
      <c r="AK71" s="113"/>
      <c r="AL71" s="48"/>
      <c r="AM71" s="22"/>
      <c r="AN71" s="22"/>
      <c r="AO71" s="22"/>
      <c r="AP71" s="22"/>
    </row>
    <row r="72" spans="15:42" ht="12" customHeight="1">
      <c r="O72" s="232"/>
      <c r="P72" s="65" t="s">
        <v>42</v>
      </c>
      <c r="Q72" s="65" t="s">
        <v>41</v>
      </c>
      <c r="R72" s="65"/>
      <c r="S72" s="74">
        <v>399059.87</v>
      </c>
      <c r="AJ72" s="113"/>
      <c r="AK72" s="22"/>
      <c r="AL72" s="48"/>
      <c r="AM72" s="22"/>
      <c r="AN72" s="22"/>
      <c r="AO72" s="22"/>
      <c r="AP72" s="22"/>
    </row>
    <row r="73" spans="15:42" ht="12.75">
      <c r="O73" s="233"/>
      <c r="P73" s="65" t="s">
        <v>85</v>
      </c>
      <c r="Q73" s="65" t="s">
        <v>41</v>
      </c>
      <c r="R73" s="65"/>
      <c r="S73" s="74">
        <f>4.127*S7</f>
        <v>17840.608299999996</v>
      </c>
      <c r="AJ73" s="96"/>
      <c r="AK73" s="96"/>
      <c r="AL73" s="22"/>
      <c r="AM73" s="22"/>
      <c r="AN73" s="22"/>
      <c r="AO73" s="22"/>
      <c r="AP73" s="22"/>
    </row>
    <row r="74" spans="15:42" ht="24">
      <c r="O74" s="224"/>
      <c r="P74" s="84" t="s">
        <v>26</v>
      </c>
      <c r="Q74" s="65" t="s">
        <v>41</v>
      </c>
      <c r="R74" s="65"/>
      <c r="S74" s="74">
        <f>S14+S20-S44</f>
        <v>-114754.22830000008</v>
      </c>
      <c r="AJ74" s="96"/>
      <c r="AK74" s="22"/>
      <c r="AL74" s="22"/>
      <c r="AM74" s="22"/>
      <c r="AN74" s="22"/>
      <c r="AO74" s="22"/>
      <c r="AP74" s="22"/>
    </row>
    <row r="75" spans="15:42" ht="12.75">
      <c r="O75" s="225"/>
      <c r="P75" s="65" t="s">
        <v>74</v>
      </c>
      <c r="Q75" s="65"/>
      <c r="R75" s="65"/>
      <c r="S75" s="74">
        <v>27969.93</v>
      </c>
      <c r="AJ75" s="22"/>
      <c r="AK75" s="22"/>
      <c r="AL75" s="22"/>
      <c r="AM75" s="22"/>
      <c r="AN75" s="22"/>
      <c r="AO75" s="22"/>
      <c r="AP75" s="22"/>
    </row>
    <row r="76" spans="15:42" ht="12.75" customHeight="1" hidden="1">
      <c r="O76" s="65"/>
      <c r="P76" s="65"/>
      <c r="Q76" s="65"/>
      <c r="R76" s="65"/>
      <c r="S76" s="65"/>
      <c r="AJ76" s="22"/>
      <c r="AK76" s="22"/>
      <c r="AL76" s="22"/>
      <c r="AM76" s="22"/>
      <c r="AN76" s="22"/>
      <c r="AO76" s="22"/>
      <c r="AP76" s="22"/>
    </row>
    <row r="77" spans="15:42" ht="12.75">
      <c r="O77" s="65"/>
      <c r="P77" s="65" t="s">
        <v>84</v>
      </c>
      <c r="Q77" s="65"/>
      <c r="R77" s="65"/>
      <c r="S77" s="74">
        <f>SUM(S74:S76)</f>
        <v>-86784.29830000008</v>
      </c>
      <c r="AJ77" s="22"/>
      <c r="AK77" s="22"/>
      <c r="AL77" s="22"/>
      <c r="AM77" s="22"/>
      <c r="AN77" s="22"/>
      <c r="AO77" s="22"/>
      <c r="AP77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6" man="1"/>
    <brk id="41" max="48" man="1"/>
    <brk id="93" max="4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U81"/>
  <sheetViews>
    <sheetView view="pageBreakPreview" zoomScaleSheetLayoutView="100" zoomScalePageLayoutView="0" workbookViewId="0" topLeftCell="O34">
      <selection activeCell="AL20" sqref="AL20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3.875" style="0" customWidth="1"/>
    <col min="37" max="37" width="11.00390625" style="0" customWidth="1"/>
    <col min="38" max="38" width="12.125" style="0" customWidth="1"/>
    <col min="39" max="39" width="11.75390625" style="0" customWidth="1"/>
    <col min="40" max="40" width="11.12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132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2932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105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172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2372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3.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1295.8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/>
      <c r="Q15" s="77"/>
      <c r="R15" s="77"/>
      <c r="S15" s="66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436923.09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65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7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2403352.69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5"/>
      <c r="AL20" s="17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f>S20-S28</f>
        <v>884361.6799999999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/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S29+S30+S31+S32+S33+S34</f>
        <v>1518991.01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05"/>
      <c r="AK28" s="15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345308.67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05"/>
      <c r="AK29" s="15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81914.66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05"/>
      <c r="AK30" s="15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275943.96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05"/>
      <c r="AK31" s="15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698456.2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05"/>
      <c r="AK32" s="15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37</v>
      </c>
      <c r="Q33" s="65" t="s">
        <v>41</v>
      </c>
      <c r="R33" s="81"/>
      <c r="S33" s="74">
        <v>95343.17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05"/>
      <c r="AK33" s="1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5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22024.35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15"/>
      <c r="AK34" s="24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4"/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24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74"/>
      <c r="S36" s="78">
        <v>2376267.93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4"/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4"/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65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65"/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8"/>
      <c r="AL41" s="8"/>
      <c r="AM41" s="8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2">
        <v>463620.98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7"/>
      <c r="AL42" s="7"/>
      <c r="AM42" s="8"/>
      <c r="AN42" s="8"/>
      <c r="AO42" s="8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2364303.1739999996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8"/>
      <c r="AN44" s="8"/>
      <c r="AO44" s="8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S47+S48+S49+S50+S51+S52</f>
        <v>1496939.21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96"/>
      <c r="AM45" s="8"/>
      <c r="AN45" s="8"/>
      <c r="AO45" s="8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6"/>
      <c r="AK46" s="8"/>
      <c r="AL46" s="48"/>
      <c r="AM46" s="8"/>
      <c r="AN46" s="8"/>
      <c r="AO46" s="8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65">
        <v>358500.83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48"/>
      <c r="AM47" s="8"/>
      <c r="AN47" s="8"/>
      <c r="AO47" s="8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73449.22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48"/>
      <c r="AM48" s="8"/>
      <c r="AN48" s="8"/>
      <c r="AO48" s="8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255758.77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8"/>
      <c r="AN49" s="8"/>
      <c r="AO49" s="8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65">
        <v>700096.45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48"/>
      <c r="AM50" s="8"/>
      <c r="AN50" s="8"/>
      <c r="AO50" s="8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37</v>
      </c>
      <c r="Q51" s="65" t="s">
        <v>41</v>
      </c>
      <c r="R51" s="65"/>
      <c r="S51" s="65">
        <v>108608.55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5"/>
      <c r="AK51" s="7"/>
      <c r="AL51" s="48"/>
      <c r="AM51" s="8"/>
      <c r="AN51" s="8"/>
      <c r="AO51" s="8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525.39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21"/>
      <c r="AK52" s="7"/>
      <c r="AL52" s="48"/>
      <c r="AM52" s="8"/>
      <c r="AN52" s="8"/>
      <c r="AO52" s="8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867363.9639999999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81170.93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145271.22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48044.85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0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74">
        <v>5843.66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76"/>
      <c r="AJ59" s="113"/>
      <c r="AK59" s="7"/>
      <c r="AL59" s="48"/>
      <c r="AM59" s="8"/>
      <c r="AN59" s="8"/>
      <c r="AO59" s="8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1" ht="12.75">
      <c r="O61" s="232"/>
      <c r="P61" s="65" t="s">
        <v>32</v>
      </c>
      <c r="Q61" s="65" t="s">
        <v>41</v>
      </c>
      <c r="R61" s="65"/>
      <c r="S61" s="74">
        <f>S62+S63+S64+S65+S66+S67</f>
        <v>244502.98000000004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13"/>
      <c r="AK61" s="95"/>
      <c r="AL61" s="95"/>
      <c r="AM61" s="95"/>
      <c r="AN61" s="113"/>
      <c r="AO61" s="22"/>
    </row>
    <row r="62" spans="15:41" ht="12.75">
      <c r="O62" s="232"/>
      <c r="P62" s="65" t="s">
        <v>33</v>
      </c>
      <c r="Q62" s="65" t="s">
        <v>41</v>
      </c>
      <c r="R62" s="65"/>
      <c r="S62" s="74">
        <v>154291.48</v>
      </c>
      <c r="AJ62" s="113"/>
      <c r="AK62" s="95"/>
      <c r="AL62" s="95"/>
      <c r="AM62" s="95"/>
      <c r="AN62" s="95"/>
      <c r="AO62" s="22"/>
    </row>
    <row r="63" spans="15:41" ht="12.75">
      <c r="O63" s="232"/>
      <c r="P63" s="65" t="s">
        <v>34</v>
      </c>
      <c r="Q63" s="65" t="s">
        <v>41</v>
      </c>
      <c r="R63" s="65"/>
      <c r="S63" s="74">
        <v>44250.73</v>
      </c>
      <c r="AJ63" s="113"/>
      <c r="AK63" s="95"/>
      <c r="AL63" s="95"/>
      <c r="AM63" s="95"/>
      <c r="AN63" s="113"/>
      <c r="AO63" s="22"/>
    </row>
    <row r="64" spans="15:41" ht="12.75">
      <c r="O64" s="232"/>
      <c r="P64" s="65" t="s">
        <v>92</v>
      </c>
      <c r="Q64" s="65" t="s">
        <v>41</v>
      </c>
      <c r="R64" s="65"/>
      <c r="S64" s="74">
        <v>10472.4</v>
      </c>
      <c r="AJ64" s="113"/>
      <c r="AK64" s="95"/>
      <c r="AL64" s="95"/>
      <c r="AM64" s="95"/>
      <c r="AN64" s="113"/>
      <c r="AO64" s="22"/>
    </row>
    <row r="65" spans="15:41" ht="12.75">
      <c r="O65" s="232"/>
      <c r="P65" s="65" t="s">
        <v>93</v>
      </c>
      <c r="Q65" s="65" t="s">
        <v>41</v>
      </c>
      <c r="R65" s="65"/>
      <c r="S65" s="74">
        <v>1323.14</v>
      </c>
      <c r="AJ65" s="113"/>
      <c r="AK65" s="95"/>
      <c r="AL65" s="95"/>
      <c r="AM65" s="95"/>
      <c r="AN65" s="113"/>
      <c r="AO65" s="22"/>
    </row>
    <row r="66" spans="15:41" ht="12.75">
      <c r="O66" s="232"/>
      <c r="P66" s="65" t="s">
        <v>35</v>
      </c>
      <c r="Q66" s="65" t="s">
        <v>41</v>
      </c>
      <c r="R66" s="65"/>
      <c r="S66" s="74">
        <v>27316.23</v>
      </c>
      <c r="AJ66" s="113"/>
      <c r="AK66" s="95"/>
      <c r="AL66" s="95"/>
      <c r="AM66" s="95"/>
      <c r="AN66" s="113"/>
      <c r="AO66" s="22"/>
    </row>
    <row r="67" spans="15:41" ht="12.75">
      <c r="O67" s="232"/>
      <c r="P67" s="65" t="s">
        <v>64</v>
      </c>
      <c r="Q67" s="65" t="s">
        <v>41</v>
      </c>
      <c r="R67" s="65"/>
      <c r="S67" s="74">
        <v>6849</v>
      </c>
      <c r="AJ67" s="113"/>
      <c r="AK67" s="22"/>
      <c r="AL67" s="48"/>
      <c r="AM67" s="22"/>
      <c r="AN67" s="22"/>
      <c r="AO67" s="22"/>
    </row>
    <row r="68" spans="15:41" ht="0.75" customHeight="1">
      <c r="O68" s="232"/>
      <c r="P68" s="65" t="s">
        <v>36</v>
      </c>
      <c r="Q68" s="65" t="s">
        <v>41</v>
      </c>
      <c r="R68" s="65"/>
      <c r="S68" s="74"/>
      <c r="AJ68" s="113"/>
      <c r="AK68" s="22"/>
      <c r="AL68" s="48"/>
      <c r="AM68" s="22"/>
      <c r="AN68" s="22"/>
      <c r="AO68" s="22"/>
    </row>
    <row r="69" spans="15:41" ht="12" customHeight="1">
      <c r="O69" s="232"/>
      <c r="P69" s="65" t="s">
        <v>29</v>
      </c>
      <c r="Q69" s="65" t="s">
        <v>41</v>
      </c>
      <c r="R69" s="65"/>
      <c r="S69" s="74">
        <v>7661.64</v>
      </c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176"/>
      <c r="AJ69" s="113"/>
      <c r="AK69" s="22"/>
      <c r="AL69" s="48"/>
      <c r="AM69" s="22"/>
      <c r="AN69" s="22"/>
      <c r="AO69" s="22"/>
    </row>
    <row r="70" spans="15:41" ht="15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  <c r="AO70" s="22"/>
    </row>
    <row r="71" spans="15:41" ht="12.75">
      <c r="O71" s="232"/>
      <c r="P71" s="65" t="s">
        <v>30</v>
      </c>
      <c r="Q71" s="65" t="s">
        <v>41</v>
      </c>
      <c r="R71" s="65"/>
      <c r="S71" s="74">
        <v>52106.6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76"/>
      <c r="AJ71" s="113"/>
      <c r="AK71" s="7"/>
      <c r="AL71" s="48"/>
      <c r="AM71" s="22"/>
      <c r="AN71" s="22"/>
      <c r="AO71" s="22"/>
    </row>
    <row r="72" spans="15:41" ht="12.75">
      <c r="O72" s="232"/>
      <c r="P72" s="65" t="s">
        <v>42</v>
      </c>
      <c r="Q72" s="65" t="s">
        <v>41</v>
      </c>
      <c r="R72" s="65"/>
      <c r="S72" s="74">
        <v>270661.72</v>
      </c>
      <c r="AJ72" s="113"/>
      <c r="AK72" s="22"/>
      <c r="AL72" s="48"/>
      <c r="AM72" s="22"/>
      <c r="AN72" s="22"/>
      <c r="AO72" s="22"/>
    </row>
    <row r="73" spans="15:41" ht="12.75">
      <c r="O73" s="233"/>
      <c r="P73" s="65" t="s">
        <v>85</v>
      </c>
      <c r="Q73" s="65" t="s">
        <v>41</v>
      </c>
      <c r="R73" s="65"/>
      <c r="S73" s="74">
        <f>4.127*S7</f>
        <v>12100.364</v>
      </c>
      <c r="AJ73" s="22"/>
      <c r="AK73" s="22"/>
      <c r="AL73" s="96"/>
      <c r="AM73" s="22"/>
      <c r="AN73" s="22"/>
      <c r="AO73" s="22"/>
    </row>
    <row r="74" spans="15:41" ht="23.25" customHeight="1">
      <c r="O74" s="224"/>
      <c r="P74" s="84" t="s">
        <v>26</v>
      </c>
      <c r="Q74" s="65" t="s">
        <v>41</v>
      </c>
      <c r="R74" s="65"/>
      <c r="S74" s="74">
        <f>S20-S44</f>
        <v>39049.516000000294</v>
      </c>
      <c r="AJ74" s="105"/>
      <c r="AK74" s="22"/>
      <c r="AL74" s="22"/>
      <c r="AM74" s="22"/>
      <c r="AN74" s="22"/>
      <c r="AO74" s="22"/>
    </row>
    <row r="75" spans="15:39" ht="0.75" customHeight="1" hidden="1">
      <c r="O75" s="225"/>
      <c r="P75" s="65"/>
      <c r="Q75" s="65"/>
      <c r="R75" s="65"/>
      <c r="S75" s="74"/>
      <c r="AJ75" s="22"/>
      <c r="AK75" s="22"/>
      <c r="AL75" s="22"/>
      <c r="AM75" s="22"/>
    </row>
    <row r="76" spans="15:39" ht="12.75" hidden="1">
      <c r="O76" s="65"/>
      <c r="P76" s="65"/>
      <c r="Q76" s="65"/>
      <c r="R76" s="65"/>
      <c r="S76" s="65"/>
      <c r="AJ76" s="22"/>
      <c r="AK76" s="22"/>
      <c r="AL76" s="22"/>
      <c r="AM76" s="22"/>
    </row>
    <row r="77" spans="15:39" ht="12.75" hidden="1">
      <c r="O77" s="65"/>
      <c r="P77" s="65"/>
      <c r="Q77" s="65"/>
      <c r="R77" s="65"/>
      <c r="S77" s="74"/>
      <c r="AJ77" s="22"/>
      <c r="AK77" s="22"/>
      <c r="AL77" s="22"/>
      <c r="AM77" s="22"/>
    </row>
    <row r="78" spans="16:39" ht="12.75" hidden="1">
      <c r="P78" s="5"/>
      <c r="Q78" s="5"/>
      <c r="R78" s="5"/>
      <c r="S78" s="108"/>
      <c r="AJ78" s="22"/>
      <c r="AK78" s="22"/>
      <c r="AL78" s="22"/>
      <c r="AM78" s="22"/>
    </row>
    <row r="79" spans="16:39" ht="12.75" hidden="1">
      <c r="P79" s="5"/>
      <c r="Q79" s="5"/>
      <c r="R79" s="5"/>
      <c r="S79" s="107"/>
      <c r="AJ79" s="22"/>
      <c r="AK79" s="22"/>
      <c r="AL79" s="22"/>
      <c r="AM79" s="22"/>
    </row>
    <row r="80" spans="19:39" ht="12.75">
      <c r="S80" s="114"/>
      <c r="AJ80" s="22"/>
      <c r="AK80" s="22"/>
      <c r="AL80" s="22"/>
      <c r="AM80" s="22"/>
    </row>
    <row r="81" spans="36:39" ht="12.75">
      <c r="AJ81" s="22"/>
      <c r="AK81" s="22"/>
      <c r="AL81" s="22"/>
      <c r="AM81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3" man="1"/>
    <brk id="41" max="48" man="1"/>
    <brk id="9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80"/>
  <sheetViews>
    <sheetView view="pageBreakPreview" zoomScaleSheetLayoutView="100" zoomScalePageLayoutView="0" workbookViewId="0" topLeftCell="O42">
      <selection activeCell="AL32" sqref="AL32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1.75390625" style="0" customWidth="1"/>
    <col min="40" max="40" width="11.125" style="0" hidden="1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161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2594.4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27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122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1072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.7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745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4.25" customHeight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173</v>
      </c>
      <c r="Q14" s="77"/>
      <c r="R14" s="77"/>
      <c r="S14" s="66">
        <v>-124035</v>
      </c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/>
      <c r="Q15" s="77"/>
      <c r="R15" s="77"/>
      <c r="S15" s="66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138"/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80"/>
      <c r="S18" s="78">
        <v>202443.72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65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7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1818632.95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5"/>
      <c r="AL20" s="17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.7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f>S20-S28</f>
        <v>615497.28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/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S29+S30+S31+S32+S33+S34</f>
        <v>1203135.67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5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252868.78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5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193"/>
      <c r="S30" s="74">
        <v>45696.7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5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193"/>
      <c r="S31" s="74">
        <v>169445.46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193"/>
      <c r="S32" s="74">
        <v>622257.86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5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37</v>
      </c>
      <c r="Q33" s="65" t="s">
        <v>41</v>
      </c>
      <c r="R33" s="193"/>
      <c r="S33" s="74">
        <v>100428.36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5"/>
      <c r="AK33" s="1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2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194"/>
      <c r="S34" s="74">
        <v>12438.51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81"/>
      <c r="AK34" s="24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194"/>
      <c r="S35" s="74"/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24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176"/>
      <c r="S36" s="78">
        <v>1841428.7</v>
      </c>
      <c r="T36" s="70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65" t="s">
        <v>41</v>
      </c>
      <c r="R37" s="194"/>
      <c r="S37" s="74"/>
      <c r="T37" s="110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65" t="s">
        <v>41</v>
      </c>
      <c r="R38" s="194"/>
      <c r="S38" s="74"/>
      <c r="T38" s="110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65" t="s">
        <v>41</v>
      </c>
      <c r="R39" s="133"/>
      <c r="S39" s="74"/>
      <c r="T39" s="6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65" t="s">
        <v>41</v>
      </c>
      <c r="R40" s="133"/>
      <c r="S40" s="65"/>
      <c r="T40" s="6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65" t="s">
        <v>41</v>
      </c>
      <c r="R41" s="133"/>
      <c r="S41" s="65"/>
      <c r="T41" s="6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8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133"/>
      <c r="S42" s="72">
        <v>179647.97</v>
      </c>
      <c r="T42" s="6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7"/>
      <c r="AL42" s="67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133"/>
      <c r="S43" s="65"/>
      <c r="T43" s="6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133"/>
      <c r="S44" s="78">
        <f>S45+S53</f>
        <v>1869098.9287999999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8"/>
      <c r="AK44" s="8"/>
      <c r="AL44" s="88"/>
      <c r="AM44" s="8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133"/>
      <c r="S45" s="78">
        <f>S47+S48+S49+S50+S51+S52</f>
        <v>1310620.5999999999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96"/>
      <c r="AM45" s="8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133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133"/>
      <c r="S47" s="107">
        <v>304642.72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1"/>
      <c r="AK47" s="7"/>
      <c r="AL47" s="48"/>
      <c r="AM47" s="8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133"/>
      <c r="S48" s="107">
        <v>54458.64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1"/>
      <c r="AK48" s="48"/>
      <c r="AL48" s="48"/>
      <c r="AM48" s="8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133"/>
      <c r="S49" s="107">
        <v>188834.82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1"/>
      <c r="AK49" s="48"/>
      <c r="AL49" s="48"/>
      <c r="AM49" s="8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133"/>
      <c r="S50" s="108">
        <v>622258.63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1"/>
      <c r="AK50" s="7"/>
      <c r="AL50" s="48"/>
      <c r="AM50" s="8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37</v>
      </c>
      <c r="Q51" s="65" t="s">
        <v>41</v>
      </c>
      <c r="R51" s="133"/>
      <c r="S51" s="108">
        <v>121109.65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1"/>
      <c r="AK51" s="7"/>
      <c r="AL51" s="48"/>
      <c r="AM51" s="8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133"/>
      <c r="S52" s="108">
        <v>19316.14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1"/>
      <c r="AK52" s="7"/>
      <c r="AL52" s="48"/>
      <c r="AM52" s="8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133"/>
      <c r="S53" s="78">
        <f>S54+S56+S57+S59+S61+S69+S71+S72+S73</f>
        <v>558478.3288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8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133"/>
      <c r="S54" s="74">
        <v>71361.57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133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133"/>
      <c r="S56" s="74">
        <v>73126.23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133"/>
      <c r="S57" s="74">
        <v>56980.17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133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133"/>
      <c r="S59" s="65">
        <v>4655.68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8"/>
      <c r="AP59" s="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133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176"/>
      <c r="AJ60" s="113"/>
      <c r="AK60" s="7"/>
      <c r="AL60" s="48"/>
      <c r="AM60" s="8"/>
      <c r="AN60" s="8"/>
      <c r="AO60" s="8"/>
      <c r="AP60" s="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2" ht="12.75">
      <c r="O61" s="232"/>
      <c r="P61" s="65" t="s">
        <v>32</v>
      </c>
      <c r="Q61" s="65" t="s">
        <v>41</v>
      </c>
      <c r="R61" s="133"/>
      <c r="S61" s="74">
        <f>S62+S63+S64+S65+S66+S68</f>
        <v>62395.06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85"/>
      <c r="AK61" s="7"/>
      <c r="AL61" s="95"/>
      <c r="AM61" s="95"/>
      <c r="AN61" s="95"/>
      <c r="AO61" s="113"/>
      <c r="AP61" s="22"/>
    </row>
    <row r="62" spans="15:42" ht="12.75">
      <c r="O62" s="232"/>
      <c r="P62" s="65" t="s">
        <v>33</v>
      </c>
      <c r="Q62" s="65" t="s">
        <v>41</v>
      </c>
      <c r="R62" s="133"/>
      <c r="S62" s="65">
        <v>348.6</v>
      </c>
      <c r="AJ62" s="95"/>
      <c r="AK62" s="7"/>
      <c r="AL62" s="95"/>
      <c r="AM62" s="95"/>
      <c r="AN62" s="95"/>
      <c r="AO62" s="95"/>
      <c r="AP62" s="22"/>
    </row>
    <row r="63" spans="15:42" ht="12.75">
      <c r="O63" s="232"/>
      <c r="P63" s="65" t="s">
        <v>34</v>
      </c>
      <c r="Q63" s="65" t="s">
        <v>41</v>
      </c>
      <c r="R63" s="133"/>
      <c r="S63" s="74">
        <v>35115.14</v>
      </c>
      <c r="AJ63" s="113"/>
      <c r="AK63" s="22"/>
      <c r="AL63" s="95"/>
      <c r="AM63" s="95"/>
      <c r="AN63" s="95"/>
      <c r="AO63" s="113"/>
      <c r="AP63" s="22"/>
    </row>
    <row r="64" spans="15:42" ht="12.75">
      <c r="O64" s="232"/>
      <c r="P64" s="65" t="s">
        <v>91</v>
      </c>
      <c r="Q64" s="65" t="s">
        <v>41</v>
      </c>
      <c r="R64" s="133"/>
      <c r="S64" s="74">
        <v>3495.4</v>
      </c>
      <c r="AJ64" s="113"/>
      <c r="AK64" s="22"/>
      <c r="AL64" s="95"/>
      <c r="AM64" s="95"/>
      <c r="AN64" s="95"/>
      <c r="AO64" s="113"/>
      <c r="AP64" s="22"/>
    </row>
    <row r="65" spans="15:42" ht="12.75">
      <c r="O65" s="232"/>
      <c r="P65" s="65" t="s">
        <v>90</v>
      </c>
      <c r="Q65" s="65" t="s">
        <v>41</v>
      </c>
      <c r="R65" s="133"/>
      <c r="S65" s="74">
        <v>1857</v>
      </c>
      <c r="AJ65" s="113"/>
      <c r="AK65" s="22"/>
      <c r="AL65" s="95"/>
      <c r="AM65" s="95"/>
      <c r="AN65" s="95"/>
      <c r="AO65" s="113"/>
      <c r="AP65" s="22"/>
    </row>
    <row r="66" spans="15:42" ht="12.75">
      <c r="O66" s="232"/>
      <c r="P66" s="65" t="s">
        <v>35</v>
      </c>
      <c r="Q66" s="65" t="s">
        <v>41</v>
      </c>
      <c r="R66" s="133"/>
      <c r="S66" s="74">
        <v>14729.92</v>
      </c>
      <c r="AJ66" s="113"/>
      <c r="AK66" s="22"/>
      <c r="AL66" s="95"/>
      <c r="AM66" s="95"/>
      <c r="AN66" s="95"/>
      <c r="AO66" s="113"/>
      <c r="AP66" s="22"/>
    </row>
    <row r="67" spans="15:42" ht="12.75" hidden="1">
      <c r="O67" s="232"/>
      <c r="P67" s="65" t="s">
        <v>76</v>
      </c>
      <c r="Q67" s="65" t="s">
        <v>41</v>
      </c>
      <c r="R67" s="133"/>
      <c r="S67" s="74"/>
      <c r="AJ67" s="113"/>
      <c r="AK67" s="22"/>
      <c r="AL67" s="48"/>
      <c r="AM67" s="22"/>
      <c r="AN67" s="22"/>
      <c r="AO67" s="22"/>
      <c r="AP67" s="22"/>
    </row>
    <row r="68" spans="15:42" ht="12.75">
      <c r="O68" s="232"/>
      <c r="P68" s="65" t="s">
        <v>60</v>
      </c>
      <c r="Q68" s="65" t="s">
        <v>41</v>
      </c>
      <c r="R68" s="133"/>
      <c r="S68" s="74">
        <v>6849</v>
      </c>
      <c r="AJ68" s="113"/>
      <c r="AK68" s="22"/>
      <c r="AL68" s="48"/>
      <c r="AM68" s="22"/>
      <c r="AN68" s="22"/>
      <c r="AO68" s="22"/>
      <c r="AP68" s="22"/>
    </row>
    <row r="69" spans="15:42" ht="12" customHeight="1">
      <c r="O69" s="232"/>
      <c r="P69" s="65" t="s">
        <v>29</v>
      </c>
      <c r="Q69" s="65" t="s">
        <v>41</v>
      </c>
      <c r="R69" s="133"/>
      <c r="S69" s="65">
        <v>9115.21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  <c r="AO69" s="22"/>
      <c r="AP69" s="22"/>
    </row>
    <row r="70" spans="15:42" ht="15" customHeight="1" hidden="1">
      <c r="O70" s="232"/>
      <c r="P70" s="65"/>
      <c r="Q70" s="65" t="s">
        <v>41</v>
      </c>
      <c r="R70" s="133"/>
      <c r="S70" s="65"/>
      <c r="AJ70" s="95"/>
      <c r="AK70" s="8"/>
      <c r="AL70" s="48"/>
      <c r="AM70" s="22"/>
      <c r="AN70" s="22"/>
      <c r="AO70" s="22"/>
      <c r="AP70" s="22"/>
    </row>
    <row r="71" spans="15:42" ht="12.75">
      <c r="O71" s="232"/>
      <c r="P71" s="65" t="s">
        <v>30</v>
      </c>
      <c r="Q71" s="65" t="s">
        <v>41</v>
      </c>
      <c r="R71" s="133"/>
      <c r="S71" s="74">
        <v>30544.03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76"/>
      <c r="AJ71" s="113"/>
      <c r="AK71" s="113"/>
      <c r="AL71" s="48"/>
      <c r="AM71" s="22"/>
      <c r="AN71" s="22"/>
      <c r="AO71" s="22"/>
      <c r="AP71" s="22"/>
    </row>
    <row r="72" spans="15:42" ht="12.75">
      <c r="O72" s="232"/>
      <c r="P72" s="65" t="s">
        <v>42</v>
      </c>
      <c r="Q72" s="65" t="s">
        <v>41</v>
      </c>
      <c r="R72" s="133"/>
      <c r="S72" s="74">
        <v>239593.29</v>
      </c>
      <c r="AJ72" s="113"/>
      <c r="AK72" s="22"/>
      <c r="AL72" s="48"/>
      <c r="AM72" s="22"/>
      <c r="AN72" s="22"/>
      <c r="AO72" s="22"/>
      <c r="AP72" s="22"/>
    </row>
    <row r="73" spans="15:42" ht="12.75">
      <c r="O73" s="233"/>
      <c r="P73" s="65" t="s">
        <v>85</v>
      </c>
      <c r="Q73" s="65" t="s">
        <v>41</v>
      </c>
      <c r="R73" s="133"/>
      <c r="S73" s="74">
        <f>4.127*S7</f>
        <v>10707.0888</v>
      </c>
      <c r="AJ73" s="22"/>
      <c r="AK73" s="22"/>
      <c r="AL73" s="22"/>
      <c r="AM73" s="22"/>
      <c r="AN73" s="22"/>
      <c r="AO73" s="22"/>
      <c r="AP73" s="22"/>
    </row>
    <row r="74" spans="15:42" ht="24">
      <c r="O74" s="224"/>
      <c r="P74" s="84" t="s">
        <v>26</v>
      </c>
      <c r="Q74" s="65" t="s">
        <v>41</v>
      </c>
      <c r="R74" s="133"/>
      <c r="S74" s="68">
        <f>S14+S20-S44</f>
        <v>-174500.97879999992</v>
      </c>
      <c r="AJ74" s="96"/>
      <c r="AK74" s="22"/>
      <c r="AL74" s="22"/>
      <c r="AM74" s="22"/>
      <c r="AN74" s="22"/>
      <c r="AO74" s="22"/>
      <c r="AP74" s="22"/>
    </row>
    <row r="75" spans="15:42" ht="12.75">
      <c r="O75" s="225"/>
      <c r="P75" s="65" t="s">
        <v>72</v>
      </c>
      <c r="Q75" s="65"/>
      <c r="R75" s="133"/>
      <c r="S75" s="74">
        <v>5672.28</v>
      </c>
      <c r="AJ75" s="22"/>
      <c r="AK75" s="22"/>
      <c r="AL75" s="22"/>
      <c r="AM75" s="22"/>
      <c r="AN75" s="22"/>
      <c r="AO75" s="22"/>
      <c r="AP75" s="22"/>
    </row>
    <row r="76" spans="15:42" ht="12.75" customHeight="1" hidden="1">
      <c r="O76" s="65"/>
      <c r="P76" s="65"/>
      <c r="Q76" s="65"/>
      <c r="R76" s="133"/>
      <c r="S76" s="65"/>
      <c r="AJ76" s="22"/>
      <c r="AK76" s="22"/>
      <c r="AL76" s="22"/>
      <c r="AM76" s="22"/>
      <c r="AN76" s="22"/>
      <c r="AO76" s="22"/>
      <c r="AP76" s="22"/>
    </row>
    <row r="77" spans="15:42" ht="12.75">
      <c r="O77" s="65"/>
      <c r="P77" s="65" t="s">
        <v>84</v>
      </c>
      <c r="Q77" s="65"/>
      <c r="R77" s="133"/>
      <c r="S77" s="74">
        <f>SUM(S74:S76)</f>
        <v>-168828.69879999993</v>
      </c>
      <c r="AJ77" s="22"/>
      <c r="AK77" s="22"/>
      <c r="AL77" s="22"/>
      <c r="AM77" s="22"/>
      <c r="AN77" s="22"/>
      <c r="AO77" s="22"/>
      <c r="AP77" s="22"/>
    </row>
    <row r="78" spans="19:42" ht="12.75">
      <c r="S78" s="89"/>
      <c r="AJ78" s="22"/>
      <c r="AK78" s="22"/>
      <c r="AL78" s="22"/>
      <c r="AM78" s="22"/>
      <c r="AN78" s="22"/>
      <c r="AO78" s="22"/>
      <c r="AP78" s="22"/>
    </row>
    <row r="79" spans="19:42" ht="12.75">
      <c r="S79" s="111"/>
      <c r="AJ79" s="22"/>
      <c r="AK79" s="22"/>
      <c r="AL79" s="22"/>
      <c r="AM79" s="22"/>
      <c r="AN79" s="22"/>
      <c r="AO79" s="22"/>
      <c r="AP79" s="22"/>
    </row>
    <row r="80" spans="37:42" ht="12.75">
      <c r="AK80" s="22"/>
      <c r="AL80" s="22"/>
      <c r="AM80" s="22"/>
      <c r="AN80" s="22"/>
      <c r="AO80" s="22"/>
      <c r="AP80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7" man="1"/>
    <brk id="41" max="48" man="1"/>
    <brk id="93" max="4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U81"/>
  <sheetViews>
    <sheetView view="pageBreakPreview" zoomScaleSheetLayoutView="100" zoomScalePageLayoutView="0" workbookViewId="0" topLeftCell="O1">
      <selection activeCell="AM18" sqref="AM18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1.75390625" style="0" customWidth="1"/>
    <col min="40" max="40" width="10.87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99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632.2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106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22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1381.6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/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2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2.5" customHeight="1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131</v>
      </c>
      <c r="Q15" s="77"/>
      <c r="R15" s="77"/>
      <c r="S15" s="66">
        <v>14092.61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139"/>
      <c r="AJ15" s="140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 t="s">
        <v>97</v>
      </c>
      <c r="Q16" s="77"/>
      <c r="R16" s="77"/>
      <c r="S16" s="65">
        <v>16402.44</v>
      </c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32"/>
      <c r="AJ16" s="213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4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80"/>
      <c r="S18" s="78">
        <v>74785.61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5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65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7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5" hidden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/>
      <c r="Q20" s="65"/>
      <c r="R20" s="81"/>
      <c r="S20" s="78"/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7"/>
      <c r="AK20" s="15"/>
      <c r="AL20" s="17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6.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81</v>
      </c>
      <c r="Q21" s="65" t="s">
        <v>41</v>
      </c>
      <c r="R21" s="81"/>
      <c r="S21" s="78">
        <v>162855.07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7"/>
      <c r="AK21" s="1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/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3" customHeight="1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0.75" customHeight="1" hidden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/>
      <c r="Q28" s="65" t="s">
        <v>41</v>
      </c>
      <c r="R28" s="82"/>
      <c r="S28" s="78"/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7"/>
      <c r="AK28" s="15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 hidden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/>
      <c r="Q29" s="65" t="s">
        <v>41</v>
      </c>
      <c r="R29" s="81"/>
      <c r="S29" s="74"/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7"/>
      <c r="AK29" s="15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 hidden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/>
      <c r="Q30" s="65" t="s">
        <v>41</v>
      </c>
      <c r="R30" s="81"/>
      <c r="S30" s="74"/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7"/>
      <c r="AK30" s="15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 hidden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/>
      <c r="Q31" s="65" t="s">
        <v>41</v>
      </c>
      <c r="R31" s="81"/>
      <c r="S31" s="74"/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7"/>
      <c r="AK31" s="15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 hidden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/>
      <c r="Q32" s="65" t="s">
        <v>41</v>
      </c>
      <c r="R32" s="81"/>
      <c r="S32" s="78"/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7"/>
      <c r="AK32" s="15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8"/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7"/>
      <c r="AK33" s="1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1.25" customHeight="1" hidden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/>
      <c r="Q34" s="65" t="s">
        <v>41</v>
      </c>
      <c r="R34" s="82"/>
      <c r="S34" s="74"/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24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4"/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24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4" t="s">
        <v>43</v>
      </c>
      <c r="Q36" s="65" t="s">
        <v>41</v>
      </c>
      <c r="R36" s="74"/>
      <c r="S36" s="74">
        <v>176474.54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4"/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4"/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65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65"/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8"/>
      <c r="AL41" s="8"/>
      <c r="AM41" s="8"/>
      <c r="AN41" s="8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84" t="s">
        <v>122</v>
      </c>
      <c r="Q42" s="65" t="s">
        <v>41</v>
      </c>
      <c r="R42" s="65"/>
      <c r="S42" s="72">
        <v>61166.14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7"/>
      <c r="AL42" s="7"/>
      <c r="AM42" s="8"/>
      <c r="AN42" s="8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8"/>
      <c r="AK44" s="8"/>
      <c r="AL44" s="88"/>
      <c r="AM44" s="8"/>
      <c r="AN44" s="8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 hidden="1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/>
      <c r="Q45" s="65"/>
      <c r="R45" s="65"/>
      <c r="S45" s="78"/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8"/>
      <c r="AK45" s="100"/>
      <c r="AL45" s="48"/>
      <c r="AM45" s="8"/>
      <c r="AN45" s="8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/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8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 hidden="1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/>
      <c r="Q47" s="65"/>
      <c r="R47" s="65"/>
      <c r="S47" s="65"/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8"/>
      <c r="AK47" s="7"/>
      <c r="AL47" s="48"/>
      <c r="AM47" s="8"/>
      <c r="AN47" s="8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/>
      <c r="Q48" s="65"/>
      <c r="R48" s="65"/>
      <c r="S48" s="74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8"/>
      <c r="AK48" s="48"/>
      <c r="AL48" s="48"/>
      <c r="AM48" s="8"/>
      <c r="AN48" s="8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4.2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/>
      <c r="Q49" s="65"/>
      <c r="R49" s="65"/>
      <c r="S49" s="74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8"/>
      <c r="AK49" s="48"/>
      <c r="AL49" s="48"/>
      <c r="AM49" s="8"/>
      <c r="AN49" s="8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/>
      <c r="Q50" s="65" t="s">
        <v>41</v>
      </c>
      <c r="R50" s="65"/>
      <c r="S50" s="65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8"/>
      <c r="AK50" s="7"/>
      <c r="AL50" s="48"/>
      <c r="AM50" s="8"/>
      <c r="AN50" s="8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65"/>
      <c r="S51" s="6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8"/>
      <c r="AK51" s="7"/>
      <c r="AL51" s="48"/>
      <c r="AM51" s="8"/>
      <c r="AN51" s="8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/>
      <c r="Q52" s="65" t="s">
        <v>41</v>
      </c>
      <c r="R52" s="65"/>
      <c r="S52" s="6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8"/>
      <c r="AK52" s="7"/>
      <c r="AL52" s="48"/>
      <c r="AM52" s="8"/>
      <c r="AN52" s="8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56</v>
      </c>
      <c r="Q53" s="65" t="s">
        <v>41</v>
      </c>
      <c r="R53" s="65"/>
      <c r="S53" s="78">
        <f>S54+S56+S61+S71+S72</f>
        <v>186326.4154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17389.29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42845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/>
      <c r="Q57" s="65" t="s">
        <v>41</v>
      </c>
      <c r="R57" s="65"/>
      <c r="S57" s="7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13"/>
      <c r="AK57" s="7"/>
      <c r="AL57" s="48"/>
      <c r="AM57" s="8"/>
      <c r="AN57" s="8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176"/>
      <c r="AJ58" s="113"/>
      <c r="AK58" s="7"/>
      <c r="AL58" s="48"/>
      <c r="AM58" s="8"/>
      <c r="AN58" s="8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/>
      <c r="Q59" s="65" t="s">
        <v>41</v>
      </c>
      <c r="R59" s="65"/>
      <c r="S59" s="65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95"/>
      <c r="AK59" s="7"/>
      <c r="AL59" s="48"/>
      <c r="AM59" s="8"/>
      <c r="AN59" s="8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0.7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0" ht="12" customHeight="1">
      <c r="O61" s="232"/>
      <c r="P61" s="65" t="s">
        <v>32</v>
      </c>
      <c r="Q61" s="65" t="s">
        <v>41</v>
      </c>
      <c r="R61" s="65"/>
      <c r="S61" s="74">
        <f>S62+S63+S64+S66</f>
        <v>65143.619999999995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85"/>
      <c r="AK61" s="95"/>
      <c r="AL61" s="95"/>
      <c r="AM61" s="95"/>
      <c r="AN61" s="113"/>
    </row>
    <row r="62" spans="15:40" ht="12.75">
      <c r="O62" s="232"/>
      <c r="P62" s="65" t="s">
        <v>162</v>
      </c>
      <c r="Q62" s="65" t="s">
        <v>41</v>
      </c>
      <c r="R62" s="65"/>
      <c r="S62" s="74">
        <v>26234.43</v>
      </c>
      <c r="AJ62" s="113"/>
      <c r="AK62" s="95"/>
      <c r="AL62" s="95"/>
      <c r="AM62" s="95"/>
      <c r="AN62" s="95"/>
    </row>
    <row r="63" spans="15:40" ht="12.75">
      <c r="O63" s="232"/>
      <c r="P63" s="65" t="s">
        <v>34</v>
      </c>
      <c r="Q63" s="65" t="s">
        <v>41</v>
      </c>
      <c r="R63" s="65"/>
      <c r="S63" s="74">
        <v>15258.74</v>
      </c>
      <c r="AJ63" s="113"/>
      <c r="AK63" s="95"/>
      <c r="AL63" s="95"/>
      <c r="AM63" s="95"/>
      <c r="AN63" s="113"/>
    </row>
    <row r="64" spans="15:40" ht="12" customHeight="1">
      <c r="O64" s="232"/>
      <c r="P64" s="65" t="s">
        <v>92</v>
      </c>
      <c r="Q64" s="65" t="s">
        <v>41</v>
      </c>
      <c r="R64" s="65"/>
      <c r="S64" s="74">
        <v>12996.9</v>
      </c>
      <c r="AJ64" s="113"/>
      <c r="AK64" s="95"/>
      <c r="AL64" s="95"/>
      <c r="AM64" s="95"/>
      <c r="AN64" s="113"/>
    </row>
    <row r="65" spans="15:40" ht="12.75" hidden="1">
      <c r="O65" s="232"/>
      <c r="P65" s="65" t="s">
        <v>89</v>
      </c>
      <c r="Q65" s="65" t="s">
        <v>41</v>
      </c>
      <c r="R65" s="65"/>
      <c r="S65" s="74"/>
      <c r="AJ65" s="113"/>
      <c r="AK65" s="95"/>
      <c r="AL65" s="95"/>
      <c r="AM65" s="95"/>
      <c r="AN65" s="113"/>
    </row>
    <row r="66" spans="15:40" ht="12.75">
      <c r="O66" s="232"/>
      <c r="P66" s="65" t="s">
        <v>35</v>
      </c>
      <c r="Q66" s="65" t="s">
        <v>41</v>
      </c>
      <c r="R66" s="65"/>
      <c r="S66" s="74">
        <v>10653.55</v>
      </c>
      <c r="AJ66" s="113"/>
      <c r="AK66" s="95"/>
      <c r="AL66" s="95"/>
      <c r="AM66" s="95"/>
      <c r="AN66" s="113"/>
    </row>
    <row r="67" spans="15:40" ht="12" customHeight="1" hidden="1">
      <c r="O67" s="232"/>
      <c r="P67" s="65" t="s">
        <v>60</v>
      </c>
      <c r="Q67" s="65" t="s">
        <v>41</v>
      </c>
      <c r="R67" s="65"/>
      <c r="S67" s="74"/>
      <c r="AJ67" s="113"/>
      <c r="AK67" s="22"/>
      <c r="AL67" s="48"/>
      <c r="AM67" s="22"/>
      <c r="AN67" s="22"/>
    </row>
    <row r="68" spans="15:40" ht="12" customHeight="1" hidden="1">
      <c r="O68" s="232"/>
      <c r="P68" s="65"/>
      <c r="Q68" s="65" t="s">
        <v>41</v>
      </c>
      <c r="R68" s="65"/>
      <c r="S68" s="74"/>
      <c r="AJ68" s="113"/>
      <c r="AK68" s="22"/>
      <c r="AL68" s="48"/>
      <c r="AM68" s="22"/>
      <c r="AN68" s="22"/>
    </row>
    <row r="69" spans="15:40" ht="15" hidden="1">
      <c r="O69" s="232"/>
      <c r="P69" s="65"/>
      <c r="Q69" s="65" t="s">
        <v>41</v>
      </c>
      <c r="R69" s="65"/>
      <c r="S69" s="74"/>
      <c r="AJ69" s="113"/>
      <c r="AK69" s="8"/>
      <c r="AL69" s="48"/>
      <c r="AM69" s="22"/>
      <c r="AN69" s="22"/>
    </row>
    <row r="70" spans="15:40" ht="12.75" hidden="1">
      <c r="O70" s="232"/>
      <c r="P70" s="65" t="s">
        <v>78</v>
      </c>
      <c r="Q70" s="65" t="s">
        <v>41</v>
      </c>
      <c r="R70" s="65"/>
      <c r="S70" s="74"/>
      <c r="AJ70" s="113"/>
      <c r="AK70" s="7"/>
      <c r="AL70" s="48"/>
      <c r="AM70" s="22"/>
      <c r="AN70" s="22"/>
    </row>
    <row r="71" spans="15:40" ht="15" customHeight="1">
      <c r="O71" s="232"/>
      <c r="P71" s="65" t="s">
        <v>42</v>
      </c>
      <c r="Q71" s="65" t="s">
        <v>41</v>
      </c>
      <c r="R71" s="65"/>
      <c r="S71" s="74">
        <f>92.28*S7</f>
        <v>58339.416000000005</v>
      </c>
      <c r="AJ71" s="113"/>
      <c r="AK71" s="22"/>
      <c r="AL71" s="48"/>
      <c r="AM71" s="22"/>
      <c r="AN71" s="22"/>
    </row>
    <row r="72" spans="15:40" ht="12.75">
      <c r="O72" s="233"/>
      <c r="P72" s="65" t="s">
        <v>85</v>
      </c>
      <c r="Q72" s="65" t="s">
        <v>41</v>
      </c>
      <c r="R72" s="65"/>
      <c r="S72" s="74">
        <f>4.127*S7</f>
        <v>2609.0894</v>
      </c>
      <c r="AJ72" s="22"/>
      <c r="AK72" s="22"/>
      <c r="AL72" s="22"/>
      <c r="AM72" s="22"/>
      <c r="AN72" s="22"/>
    </row>
    <row r="73" spans="15:40" ht="22.5" customHeight="1">
      <c r="O73" s="224"/>
      <c r="P73" s="84" t="s">
        <v>26</v>
      </c>
      <c r="Q73" s="65" t="s">
        <v>41</v>
      </c>
      <c r="R73" s="65"/>
      <c r="S73" s="74">
        <f>S15+S16+S21-S53</f>
        <v>7023.704599999997</v>
      </c>
      <c r="AJ73" s="96"/>
      <c r="AK73" s="96"/>
      <c r="AL73" s="22"/>
      <c r="AM73" s="22"/>
      <c r="AN73" s="22"/>
    </row>
    <row r="74" spans="15:40" ht="12.75" hidden="1">
      <c r="O74" s="225"/>
      <c r="P74" s="65"/>
      <c r="Q74" s="65"/>
      <c r="R74" s="65"/>
      <c r="S74" s="74"/>
      <c r="AJ74" s="22"/>
      <c r="AK74" s="22"/>
      <c r="AL74" s="22"/>
      <c r="AM74" s="22"/>
      <c r="AN74" s="22"/>
    </row>
    <row r="75" spans="15:40" ht="12.75" hidden="1">
      <c r="O75" s="65"/>
      <c r="P75" s="65"/>
      <c r="Q75" s="65"/>
      <c r="R75" s="65"/>
      <c r="S75" s="65"/>
      <c r="AJ75" s="22"/>
      <c r="AK75" s="22"/>
      <c r="AL75" s="22"/>
      <c r="AM75" s="22"/>
      <c r="AN75" s="22"/>
    </row>
    <row r="76" spans="15:40" ht="12.75" hidden="1">
      <c r="O76" s="65"/>
      <c r="P76" s="65"/>
      <c r="Q76" s="65"/>
      <c r="R76" s="65"/>
      <c r="S76" s="68"/>
      <c r="AJ76" s="96"/>
      <c r="AK76" s="96"/>
      <c r="AL76" s="22"/>
      <c r="AM76" s="22"/>
      <c r="AN76" s="22"/>
    </row>
    <row r="77" spans="16:40" ht="0.75" customHeight="1">
      <c r="P77" s="5"/>
      <c r="Q77" s="5"/>
      <c r="R77" s="5"/>
      <c r="S77" s="89"/>
      <c r="AJ77" s="22"/>
      <c r="AK77" s="22"/>
      <c r="AL77" s="22"/>
      <c r="AM77" s="22"/>
      <c r="AN77" s="22"/>
    </row>
    <row r="78" spans="16:40" ht="12.75">
      <c r="P78" s="5"/>
      <c r="Q78" s="5"/>
      <c r="R78" s="5"/>
      <c r="S78" s="89"/>
      <c r="AJ78" s="22"/>
      <c r="AK78" s="22"/>
      <c r="AL78" s="22"/>
      <c r="AM78" s="22"/>
      <c r="AN78" s="22"/>
    </row>
    <row r="79" spans="36:40" ht="12.75">
      <c r="AJ79" s="22"/>
      <c r="AK79" s="22"/>
      <c r="AL79" s="22"/>
      <c r="AM79" s="22"/>
      <c r="AN79" s="22"/>
    </row>
    <row r="80" spans="36:40" ht="12.75">
      <c r="AJ80" s="22"/>
      <c r="AK80" s="22"/>
      <c r="AL80" s="22"/>
      <c r="AM80" s="22"/>
      <c r="AN80" s="22"/>
    </row>
    <row r="81" spans="36:40" ht="12.75">
      <c r="AJ81" s="22"/>
      <c r="AK81" s="22"/>
      <c r="AL81" s="22"/>
      <c r="AM81" s="22"/>
      <c r="AN81" s="22"/>
    </row>
  </sheetData>
  <sheetProtection/>
  <mergeCells count="7">
    <mergeCell ref="O17:O43"/>
    <mergeCell ref="O44:O72"/>
    <mergeCell ref="O73:O74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5" man="1"/>
    <brk id="41" max="48" man="1"/>
    <brk id="93" max="4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U96"/>
  <sheetViews>
    <sheetView view="pageBreakPreview" zoomScaleSheetLayoutView="100" zoomScalePageLayoutView="0" workbookViewId="0" topLeftCell="O32">
      <selection activeCell="AK37" sqref="AK37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6.875" style="0" customWidth="1"/>
    <col min="40" max="40" width="11.125" style="0" hidden="1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129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2683.4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27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124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1131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732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2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2.75" customHeight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130</v>
      </c>
      <c r="Q15" s="77"/>
      <c r="R15" s="77"/>
      <c r="S15" s="66">
        <v>-14067.27</v>
      </c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50"/>
      <c r="AJ15" s="151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 hidden="1">
      <c r="A17" s="12"/>
      <c r="B17" s="12"/>
      <c r="C17" s="26"/>
      <c r="D17" s="26"/>
      <c r="E17" s="26"/>
      <c r="F17" s="26"/>
      <c r="G17" s="26"/>
      <c r="H17" s="26"/>
      <c r="I17" s="26"/>
      <c r="J17" s="26"/>
      <c r="K17" s="51"/>
      <c r="L17" s="26"/>
      <c r="M17" s="26"/>
      <c r="N17" s="26"/>
      <c r="O17" s="73"/>
      <c r="P17" s="66"/>
      <c r="Q17" s="77"/>
      <c r="R17" s="77"/>
      <c r="S17" s="65"/>
      <c r="T17" s="14"/>
      <c r="U17" s="14"/>
      <c r="V17" s="14"/>
      <c r="W17" s="14"/>
      <c r="X17" s="14"/>
      <c r="Y17" s="14"/>
      <c r="Z17" s="14"/>
      <c r="AA17" s="14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2"/>
      <c r="AM17" s="51"/>
      <c r="AN17" s="26"/>
      <c r="AO17" s="26"/>
      <c r="AP17" s="26"/>
      <c r="AQ17" s="26"/>
      <c r="AR17" s="51"/>
      <c r="AS17" s="51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0"/>
      <c r="CP17" s="20"/>
      <c r="CQ17" s="20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3.5" customHeight="1">
      <c r="A18" s="57"/>
      <c r="B18" s="57"/>
      <c r="C18" s="30"/>
      <c r="D18" s="30"/>
      <c r="E18" s="30"/>
      <c r="F18" s="52"/>
      <c r="G18" s="30"/>
      <c r="H18" s="52"/>
      <c r="I18" s="30"/>
      <c r="J18" s="30"/>
      <c r="K18" s="52"/>
      <c r="L18" s="30"/>
      <c r="M18" s="52"/>
      <c r="N18" s="52"/>
      <c r="O18" s="227">
        <v>2</v>
      </c>
      <c r="P18" s="78" t="s">
        <v>15</v>
      </c>
      <c r="Q18" s="74"/>
      <c r="R18" s="79"/>
      <c r="S18" s="65"/>
      <c r="T18" s="28"/>
      <c r="U18" s="28"/>
      <c r="V18" s="28"/>
      <c r="W18" s="28"/>
      <c r="X18" s="29"/>
      <c r="Y18" s="28"/>
      <c r="Z18" s="28"/>
      <c r="AA18" s="28"/>
      <c r="AB18" s="30"/>
      <c r="AC18" s="52"/>
      <c r="AD18" s="30"/>
      <c r="AE18" s="52"/>
      <c r="AF18" s="30"/>
      <c r="AG18" s="30"/>
      <c r="AH18" s="52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52"/>
      <c r="BO18" s="30"/>
      <c r="BP18" s="30"/>
      <c r="BQ18" s="30"/>
      <c r="BR18" s="30"/>
      <c r="BS18" s="30"/>
      <c r="BT18" s="52"/>
      <c r="BU18" s="30"/>
      <c r="BV18" s="30"/>
      <c r="BW18" s="30"/>
      <c r="BX18" s="30"/>
      <c r="BY18" s="30"/>
      <c r="BZ18" s="30"/>
      <c r="CA18" s="30"/>
      <c r="CB18" s="30"/>
      <c r="CC18" s="52"/>
      <c r="CD18" s="30"/>
      <c r="CE18" s="52"/>
      <c r="CF18" s="30"/>
      <c r="CG18" s="52"/>
      <c r="CH18" s="30"/>
      <c r="CI18" s="30"/>
      <c r="CJ18" s="52"/>
      <c r="CK18" s="30"/>
      <c r="CL18" s="30"/>
      <c r="CM18" s="30"/>
      <c r="CN18" s="53"/>
      <c r="CO18" s="30"/>
      <c r="CP18" s="30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3.25" customHeight="1">
      <c r="A19" s="58"/>
      <c r="B19" s="58"/>
      <c r="C19" s="33"/>
      <c r="D19" s="33"/>
      <c r="E19" s="33"/>
      <c r="F19" s="54"/>
      <c r="G19" s="33"/>
      <c r="H19" s="54"/>
      <c r="I19" s="33"/>
      <c r="J19" s="33"/>
      <c r="K19" s="54"/>
      <c r="L19" s="33"/>
      <c r="M19" s="54"/>
      <c r="N19" s="54"/>
      <c r="O19" s="228"/>
      <c r="P19" s="93" t="s">
        <v>121</v>
      </c>
      <c r="Q19" s="74" t="s">
        <v>41</v>
      </c>
      <c r="R19" s="80"/>
      <c r="S19" s="78">
        <v>326658.56</v>
      </c>
      <c r="T19" s="31"/>
      <c r="U19" s="31"/>
      <c r="V19" s="31"/>
      <c r="W19" s="31"/>
      <c r="X19" s="32"/>
      <c r="Y19" s="31"/>
      <c r="Z19" s="31"/>
      <c r="AA19" s="31"/>
      <c r="AB19" s="33"/>
      <c r="AC19" s="54"/>
      <c r="AD19" s="33"/>
      <c r="AE19" s="54"/>
      <c r="AF19" s="33"/>
      <c r="AG19" s="33"/>
      <c r="AH19" s="54"/>
      <c r="AI19" s="54"/>
      <c r="AJ19" s="54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54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54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54"/>
      <c r="CO19" s="33"/>
      <c r="CP19" s="33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9.25" customHeight="1" hidden="1">
      <c r="A20" s="12"/>
      <c r="B20" s="12"/>
      <c r="C20" s="7"/>
      <c r="D20" s="7"/>
      <c r="E20" s="7"/>
      <c r="F20" s="48"/>
      <c r="G20" s="7"/>
      <c r="H20" s="48"/>
      <c r="I20" s="7"/>
      <c r="J20" s="7"/>
      <c r="K20" s="48"/>
      <c r="L20" s="7"/>
      <c r="M20" s="48"/>
      <c r="N20" s="48"/>
      <c r="O20" s="228"/>
      <c r="P20" s="74"/>
      <c r="Q20" s="74"/>
      <c r="R20" s="65"/>
      <c r="S20" s="65"/>
      <c r="T20" s="3"/>
      <c r="U20" s="3"/>
      <c r="V20" s="3"/>
      <c r="W20" s="3"/>
      <c r="X20" s="13"/>
      <c r="Y20" s="3"/>
      <c r="Z20" s="3"/>
      <c r="AA20" s="3"/>
      <c r="AB20" s="7"/>
      <c r="AC20" s="48"/>
      <c r="AD20" s="7"/>
      <c r="AE20" s="48"/>
      <c r="AF20" s="7"/>
      <c r="AG20" s="7"/>
      <c r="AH20" s="48"/>
      <c r="AI20" s="48"/>
      <c r="AJ20" s="48"/>
      <c r="AK20" s="7"/>
      <c r="AL20" s="7"/>
      <c r="AM20" s="7"/>
      <c r="AN20" s="7"/>
      <c r="AO20" s="7"/>
      <c r="AP20" s="7"/>
      <c r="AQ20" s="48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48"/>
      <c r="BG20" s="7"/>
      <c r="BH20" s="48"/>
      <c r="BI20" s="48"/>
      <c r="BJ20" s="48"/>
      <c r="BK20" s="7"/>
      <c r="BL20" s="7"/>
      <c r="BM20" s="7"/>
      <c r="BN20" s="48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48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53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4.2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16</v>
      </c>
      <c r="Q21" s="65" t="s">
        <v>41</v>
      </c>
      <c r="R21" s="193"/>
      <c r="S21" s="78">
        <v>1959281.57</v>
      </c>
      <c r="T21" s="201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4.25" customHeight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8" t="s">
        <v>44</v>
      </c>
      <c r="Q22" s="65" t="s">
        <v>41</v>
      </c>
      <c r="R22" s="193"/>
      <c r="S22" s="78">
        <f>S21-S29</f>
        <v>712605.8400000003</v>
      </c>
      <c r="T22" s="201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5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193"/>
      <c r="S23" s="78"/>
      <c r="T23" s="201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193"/>
      <c r="S24" s="78"/>
      <c r="T24" s="201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193"/>
      <c r="S25" s="78"/>
      <c r="T25" s="201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193"/>
      <c r="S26" s="78"/>
      <c r="T26" s="201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193"/>
      <c r="S27" s="78"/>
      <c r="T27" s="201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" hidden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4"/>
      <c r="Q28" s="65" t="s">
        <v>41</v>
      </c>
      <c r="R28" s="193"/>
      <c r="S28" s="78"/>
      <c r="T28" s="201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7"/>
      <c r="AK28" s="15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6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78" t="s">
        <v>45</v>
      </c>
      <c r="Q29" s="65" t="s">
        <v>41</v>
      </c>
      <c r="R29" s="194"/>
      <c r="S29" s="78">
        <f>S30+S31+S32+S33+S34+S35</f>
        <v>1246675.7299999997</v>
      </c>
      <c r="T29" s="201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2"/>
      <c r="AL29" s="15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19</v>
      </c>
      <c r="Q30" s="65" t="s">
        <v>41</v>
      </c>
      <c r="R30" s="193"/>
      <c r="S30" s="74">
        <v>224442.28</v>
      </c>
      <c r="T30" s="201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3"/>
      <c r="AL30" s="48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3.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39</v>
      </c>
      <c r="Q31" s="65" t="s">
        <v>41</v>
      </c>
      <c r="R31" s="193"/>
      <c r="S31" s="74">
        <v>44017.42</v>
      </c>
      <c r="T31" s="201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13"/>
      <c r="AL31" s="48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40</v>
      </c>
      <c r="Q32" s="65" t="s">
        <v>41</v>
      </c>
      <c r="R32" s="193"/>
      <c r="S32" s="74">
        <v>159191.75</v>
      </c>
      <c r="T32" s="201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13"/>
      <c r="AL32" s="48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4.2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20</v>
      </c>
      <c r="Q33" s="65" t="s">
        <v>41</v>
      </c>
      <c r="R33" s="193"/>
      <c r="S33" s="74">
        <v>678846.47</v>
      </c>
      <c r="T33" s="201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5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5" customHeight="1">
      <c r="A34" s="59"/>
      <c r="B34" s="59"/>
      <c r="C34" s="17"/>
      <c r="D34" s="15"/>
      <c r="E34" s="15"/>
      <c r="F34" s="17"/>
      <c r="G34" s="15"/>
      <c r="H34" s="15"/>
      <c r="I34" s="15"/>
      <c r="J34" s="15"/>
      <c r="K34" s="17"/>
      <c r="L34" s="15"/>
      <c r="M34" s="15"/>
      <c r="N34" s="15"/>
      <c r="O34" s="228"/>
      <c r="P34" s="65" t="s">
        <v>37</v>
      </c>
      <c r="Q34" s="65" t="s">
        <v>41</v>
      </c>
      <c r="R34" s="193"/>
      <c r="S34" s="74">
        <v>127578.9</v>
      </c>
      <c r="T34" s="201"/>
      <c r="U34" s="16"/>
      <c r="V34" s="16"/>
      <c r="W34" s="16"/>
      <c r="X34" s="37"/>
      <c r="Y34" s="37"/>
      <c r="Z34" s="37"/>
      <c r="AA34" s="37"/>
      <c r="AB34" s="17"/>
      <c r="AC34" s="17"/>
      <c r="AD34" s="17"/>
      <c r="AE34" s="17"/>
      <c r="AF34" s="17"/>
      <c r="AG34" s="17"/>
      <c r="AH34" s="17"/>
      <c r="AI34" s="17"/>
      <c r="AJ34" s="15"/>
      <c r="AK34" s="113"/>
      <c r="AL34" s="17"/>
      <c r="AM34" s="17"/>
      <c r="AN34" s="17"/>
      <c r="AO34" s="15"/>
      <c r="AP34" s="15"/>
      <c r="AQ34" s="15"/>
      <c r="AR34" s="17"/>
      <c r="AS34" s="15"/>
      <c r="AT34" s="17"/>
      <c r="AU34" s="15"/>
      <c r="AV34" s="15"/>
      <c r="AW34" s="17"/>
      <c r="AX34" s="17"/>
      <c r="AY34" s="15"/>
      <c r="AZ34" s="17"/>
      <c r="BA34" s="17"/>
      <c r="BB34" s="17"/>
      <c r="BC34" s="17"/>
      <c r="BD34" s="15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5"/>
      <c r="CO34" s="15"/>
      <c r="CP34" s="17"/>
      <c r="CQ34" s="17"/>
      <c r="CR34" s="17"/>
      <c r="CS34" s="17"/>
      <c r="CT34" s="1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5" customFormat="1" ht="15" customHeight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65" t="s">
        <v>21</v>
      </c>
      <c r="Q35" s="65" t="s">
        <v>41</v>
      </c>
      <c r="R35" s="194"/>
      <c r="S35" s="74">
        <v>12598.91</v>
      </c>
      <c r="T35" s="110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15"/>
      <c r="AK35" s="113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6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2" customFormat="1" ht="12" customHeight="1" hidden="1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1"/>
      <c r="L36" s="24"/>
      <c r="M36" s="24"/>
      <c r="N36" s="24"/>
      <c r="O36" s="228"/>
      <c r="P36" s="74"/>
      <c r="Q36" s="65" t="s">
        <v>41</v>
      </c>
      <c r="R36" s="194"/>
      <c r="S36" s="74"/>
      <c r="T36" s="110"/>
      <c r="U36" s="61"/>
      <c r="V36" s="61"/>
      <c r="W36" s="61"/>
      <c r="X36" s="61"/>
      <c r="Y36" s="61"/>
      <c r="Z36" s="61"/>
      <c r="AA36" s="61"/>
      <c r="AB36" s="24"/>
      <c r="AC36" s="24"/>
      <c r="AD36" s="24"/>
      <c r="AE36" s="21"/>
      <c r="AF36" s="55"/>
      <c r="AG36" s="55"/>
      <c r="AH36" s="24"/>
      <c r="AI36" s="55"/>
      <c r="AJ36" s="55"/>
      <c r="AK36" s="24"/>
      <c r="AL36" s="21"/>
      <c r="AM36" s="21"/>
      <c r="AN36" s="24"/>
      <c r="AO36" s="24"/>
      <c r="AP36" s="24"/>
      <c r="AQ36" s="24"/>
      <c r="AR36" s="55"/>
      <c r="AS36" s="55"/>
      <c r="AT36" s="24"/>
      <c r="AU36" s="24"/>
      <c r="AV36" s="24"/>
      <c r="AW36" s="24"/>
      <c r="AX36" s="24"/>
      <c r="AY36" s="24"/>
      <c r="AZ36" s="24"/>
      <c r="BA36" s="24"/>
      <c r="BB36" s="24"/>
      <c r="BC36" s="55"/>
      <c r="BD36" s="24"/>
      <c r="BE36" s="24"/>
      <c r="BF36" s="24"/>
      <c r="BG36" s="24"/>
      <c r="BH36" s="24"/>
      <c r="BI36" s="24"/>
      <c r="BJ36" s="24"/>
      <c r="BK36" s="24"/>
      <c r="BL36" s="55"/>
      <c r="BM36" s="55"/>
      <c r="BN36" s="24"/>
      <c r="BO36" s="55"/>
      <c r="BP36" s="55"/>
      <c r="BQ36" s="55"/>
      <c r="BR36" s="55"/>
      <c r="BS36" s="55"/>
      <c r="BT36" s="24"/>
      <c r="BU36" s="55"/>
      <c r="BV36" s="24"/>
      <c r="BW36" s="24"/>
      <c r="BX36" s="24"/>
      <c r="BY36" s="24"/>
      <c r="BZ36" s="24"/>
      <c r="CA36" s="24"/>
      <c r="CB36" s="24"/>
      <c r="CC36" s="24"/>
      <c r="CD36" s="55"/>
      <c r="CE36" s="24"/>
      <c r="CF36" s="24"/>
      <c r="CG36" s="24"/>
      <c r="CH36" s="55"/>
      <c r="CI36" s="24"/>
      <c r="CJ36" s="55"/>
      <c r="CK36" s="55"/>
      <c r="CL36" s="24"/>
      <c r="CM36" s="24"/>
      <c r="CN36" s="50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5">
      <c r="A37" s="12"/>
      <c r="B37" s="12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28"/>
      <c r="P37" s="74" t="s">
        <v>43</v>
      </c>
      <c r="Q37" s="65" t="s">
        <v>41</v>
      </c>
      <c r="R37" s="176"/>
      <c r="S37" s="78">
        <v>2004260.51</v>
      </c>
      <c r="T37" s="70"/>
      <c r="U37" s="13"/>
      <c r="V37" s="13"/>
      <c r="W37" s="13"/>
      <c r="X37" s="13"/>
      <c r="Y37" s="13"/>
      <c r="Z37" s="13"/>
      <c r="AA37" s="13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18" customHeight="1" hidden="1">
      <c r="A38" s="23"/>
      <c r="B38" s="23"/>
      <c r="C38" s="24"/>
      <c r="D38" s="25"/>
      <c r="E38" s="25"/>
      <c r="F38" s="25"/>
      <c r="G38" s="25"/>
      <c r="H38" s="25"/>
      <c r="I38" s="25"/>
      <c r="J38" s="25"/>
      <c r="K38" s="25"/>
      <c r="L38" s="24"/>
      <c r="M38" s="24"/>
      <c r="N38" s="24"/>
      <c r="O38" s="228"/>
      <c r="P38" s="83"/>
      <c r="Q38" s="65" t="s">
        <v>41</v>
      </c>
      <c r="R38" s="194"/>
      <c r="S38" s="74"/>
      <c r="T38" s="110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s="22" customFormat="1" ht="0.75" customHeight="1" hidden="1">
      <c r="A39" s="23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8"/>
      <c r="P39" s="74"/>
      <c r="Q39" s="65" t="s">
        <v>41</v>
      </c>
      <c r="R39" s="194"/>
      <c r="S39" s="74"/>
      <c r="T39" s="110"/>
      <c r="U39" s="61"/>
      <c r="V39" s="61"/>
      <c r="W39" s="61"/>
      <c r="X39" s="61"/>
      <c r="Y39" s="61"/>
      <c r="Z39" s="61"/>
      <c r="AA39" s="61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42"/>
      <c r="AM39" s="42"/>
      <c r="AN39" s="24"/>
      <c r="AO39" s="24"/>
      <c r="AP39" s="24"/>
      <c r="AQ39" s="24"/>
      <c r="AR39" s="42"/>
      <c r="AS39" s="42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18"/>
      <c r="CP39" s="21"/>
      <c r="CQ39" s="18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41" ht="12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133"/>
      <c r="S40" s="74"/>
      <c r="T40" s="6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0.75" customHeight="1" hidden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133"/>
      <c r="S41" s="65"/>
      <c r="T41" s="6"/>
      <c r="U41" s="4"/>
      <c r="V41" s="4"/>
      <c r="W41" s="4"/>
      <c r="X41" s="4"/>
      <c r="Y41" s="4"/>
      <c r="Z41" s="4"/>
      <c r="AA41" s="4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1"/>
      <c r="CA41" s="1"/>
      <c r="CB41" s="1"/>
      <c r="CC41" s="19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5" hidden="1">
      <c r="A42" s="6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28"/>
      <c r="P42" s="65"/>
      <c r="Q42" s="65" t="s">
        <v>41</v>
      </c>
      <c r="R42" s="133"/>
      <c r="S42" s="65"/>
      <c r="T42" s="6"/>
      <c r="U42" s="4"/>
      <c r="V42" s="4"/>
      <c r="W42" s="4"/>
      <c r="X42" s="62"/>
      <c r="Y42" s="62"/>
      <c r="Z42" s="62"/>
      <c r="AA42" s="4"/>
      <c r="AB42" s="1"/>
      <c r="AC42" s="43"/>
      <c r="AD42" s="43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8"/>
      <c r="P43" s="92" t="s">
        <v>122</v>
      </c>
      <c r="Q43" s="65" t="s">
        <v>41</v>
      </c>
      <c r="R43" s="133"/>
      <c r="S43" s="72">
        <v>281813.49</v>
      </c>
      <c r="T43" s="6"/>
      <c r="U43" s="4"/>
      <c r="V43" s="4"/>
      <c r="W43" s="4"/>
      <c r="X43" s="4"/>
      <c r="Y43" s="4"/>
      <c r="Z43" s="4"/>
      <c r="AA43" s="4"/>
      <c r="AB43" s="1"/>
      <c r="AC43" s="1"/>
      <c r="AD43" s="1"/>
      <c r="AE43" s="1"/>
      <c r="AF43" s="1"/>
      <c r="AG43" s="1"/>
      <c r="AH43" s="1"/>
      <c r="AI43" s="1"/>
      <c r="AJ43" s="1"/>
      <c r="AK43" s="7"/>
      <c r="AL43" s="7"/>
      <c r="AM43" s="8"/>
      <c r="AN43" s="8"/>
      <c r="AO43" s="8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 hidden="1">
      <c r="A44" s="3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29"/>
      <c r="P44" s="84"/>
      <c r="Q44" s="65" t="s">
        <v>41</v>
      </c>
      <c r="R44" s="133"/>
      <c r="S44" s="65"/>
      <c r="T44" s="6"/>
      <c r="U44" s="4"/>
      <c r="V44" s="4"/>
      <c r="W44" s="4"/>
      <c r="X44" s="4"/>
      <c r="Y44" s="4"/>
      <c r="Z44" s="63"/>
      <c r="AA44" s="4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1">
        <v>3</v>
      </c>
      <c r="P45" s="72" t="s">
        <v>17</v>
      </c>
      <c r="Q45" s="65" t="s">
        <v>41</v>
      </c>
      <c r="R45" s="133"/>
      <c r="S45" s="78">
        <f>S46+S54</f>
        <v>2018945.8418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6"/>
      <c r="AL45" s="88"/>
      <c r="AM45" s="8"/>
      <c r="AN45" s="8"/>
      <c r="AO45" s="8"/>
      <c r="AP45" s="8"/>
      <c r="AQ45" s="8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>
      <c r="A46" s="3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72" t="s">
        <v>18</v>
      </c>
      <c r="Q46" s="65" t="s">
        <v>41</v>
      </c>
      <c r="R46" s="133"/>
      <c r="S46" s="78">
        <f>S48+S49+S50+S51+S52+S53</f>
        <v>1289727.76</v>
      </c>
      <c r="T46" s="1"/>
      <c r="U46" s="1"/>
      <c r="V46" s="1"/>
      <c r="W46" s="1"/>
      <c r="X46" s="1"/>
      <c r="Y46" s="1"/>
      <c r="Z46" s="39"/>
      <c r="AA46" s="1"/>
      <c r="AB46" s="1"/>
      <c r="AC46" s="1"/>
      <c r="AD46" s="1"/>
      <c r="AE46" s="1"/>
      <c r="AF46" s="1"/>
      <c r="AG46" s="1"/>
      <c r="AH46" s="1"/>
      <c r="AI46" s="1"/>
      <c r="AJ46" s="105"/>
      <c r="AK46" s="120"/>
      <c r="AL46" s="96"/>
      <c r="AM46" s="101"/>
      <c r="AN46" s="8"/>
      <c r="AO46" s="8"/>
      <c r="AP46" s="8"/>
      <c r="AQ46" s="8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/>
      <c r="Q47" s="65" t="s">
        <v>41</v>
      </c>
      <c r="R47" s="133"/>
      <c r="S47" s="7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06"/>
      <c r="AK47" s="106"/>
      <c r="AL47" s="48"/>
      <c r="AM47" s="8"/>
      <c r="AN47" s="8"/>
      <c r="AO47" s="8"/>
      <c r="AP47" s="8"/>
      <c r="AQ47" s="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4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19</v>
      </c>
      <c r="Q48" s="65" t="s">
        <v>41</v>
      </c>
      <c r="R48" s="133"/>
      <c r="S48" s="107">
        <v>237809.06</v>
      </c>
      <c r="T48" s="1"/>
      <c r="U48" s="1"/>
      <c r="V48" s="1"/>
      <c r="W48" s="1"/>
      <c r="X48" s="1"/>
      <c r="Y48" s="1"/>
      <c r="Z48" s="40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106"/>
      <c r="AL48" s="48"/>
      <c r="AM48" s="8"/>
      <c r="AN48" s="8"/>
      <c r="AO48" s="8"/>
      <c r="AP48" s="8"/>
      <c r="AQ48" s="8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39</v>
      </c>
      <c r="Q49" s="65" t="s">
        <v>41</v>
      </c>
      <c r="R49" s="133"/>
      <c r="S49" s="107">
        <v>53020.8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105"/>
      <c r="AL49" s="48"/>
      <c r="AM49" s="8"/>
      <c r="AN49" s="8"/>
      <c r="AO49" s="8"/>
      <c r="AP49" s="8"/>
      <c r="AQ49" s="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40</v>
      </c>
      <c r="Q50" s="65" t="s">
        <v>41</v>
      </c>
      <c r="R50" s="133"/>
      <c r="S50" s="107">
        <v>180302.54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105"/>
      <c r="AL50" s="48"/>
      <c r="AM50" s="8"/>
      <c r="AN50" s="8"/>
      <c r="AO50" s="8"/>
      <c r="AP50" s="8"/>
      <c r="AQ50" s="8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20</v>
      </c>
      <c r="Q51" s="65" t="s">
        <v>41</v>
      </c>
      <c r="R51" s="133"/>
      <c r="S51" s="108">
        <v>678838.1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5"/>
      <c r="AK51" s="106"/>
      <c r="AL51" s="48"/>
      <c r="AM51" s="8"/>
      <c r="AN51" s="8"/>
      <c r="AO51" s="8"/>
      <c r="AP51" s="8"/>
      <c r="AQ51" s="8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37</v>
      </c>
      <c r="Q52" s="65" t="s">
        <v>41</v>
      </c>
      <c r="R52" s="133"/>
      <c r="S52" s="108">
        <v>129247.95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106"/>
      <c r="AL52" s="48"/>
      <c r="AM52" s="8"/>
      <c r="AN52" s="8"/>
      <c r="AO52" s="8"/>
      <c r="AP52" s="8"/>
      <c r="AQ52" s="8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65" t="s">
        <v>21</v>
      </c>
      <c r="Q53" s="65" t="s">
        <v>41</v>
      </c>
      <c r="R53" s="133"/>
      <c r="S53" s="107">
        <v>10509.31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106"/>
      <c r="AL53" s="48"/>
      <c r="AM53" s="8"/>
      <c r="AN53" s="8"/>
      <c r="AO53" s="8"/>
      <c r="AP53" s="8"/>
      <c r="AQ53" s="8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72" t="s">
        <v>22</v>
      </c>
      <c r="Q54" s="65" t="s">
        <v>41</v>
      </c>
      <c r="R54" s="133"/>
      <c r="S54" s="78">
        <f>S55+S57+S58+S60+S62+S70+S72+S73+S74</f>
        <v>729218.0818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05"/>
      <c r="AK54" s="106"/>
      <c r="AL54" s="48"/>
      <c r="AM54" s="8"/>
      <c r="AN54" s="8"/>
      <c r="AO54" s="8"/>
      <c r="AP54" s="8"/>
      <c r="AQ54" s="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 t="s">
        <v>23</v>
      </c>
      <c r="Q55" s="65" t="s">
        <v>41</v>
      </c>
      <c r="R55" s="133"/>
      <c r="S55" s="74">
        <v>73809.6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13"/>
      <c r="AK55" s="7"/>
      <c r="AL55" s="48"/>
      <c r="AM55" s="8"/>
      <c r="AN55" s="8"/>
      <c r="AO55" s="8"/>
      <c r="AP55" s="8"/>
      <c r="AQ55" s="8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ht="9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/>
      <c r="Q56" s="65" t="s">
        <v>41</v>
      </c>
      <c r="R56" s="133"/>
      <c r="S56" s="65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95"/>
      <c r="AK56" s="7"/>
      <c r="AL56" s="48"/>
      <c r="AM56" s="8"/>
      <c r="AN56" s="8"/>
      <c r="AO56" s="8"/>
      <c r="AP56" s="8"/>
      <c r="AQ56" s="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5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24</v>
      </c>
      <c r="Q57" s="65" t="s">
        <v>41</v>
      </c>
      <c r="R57" s="133"/>
      <c r="S57" s="74">
        <v>69180.2</v>
      </c>
      <c r="T57" s="203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8"/>
      <c r="AQ57" s="8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 t="s">
        <v>25</v>
      </c>
      <c r="Q58" s="65" t="s">
        <v>41</v>
      </c>
      <c r="R58" s="133"/>
      <c r="S58" s="74">
        <v>57934.29</v>
      </c>
      <c r="T58" s="203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176"/>
      <c r="AJ58" s="113"/>
      <c r="AK58" s="7"/>
      <c r="AL58" s="48"/>
      <c r="AM58" s="8"/>
      <c r="AN58" s="8"/>
      <c r="AO58" s="8"/>
      <c r="AP58" s="8"/>
      <c r="AQ58" s="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/>
      <c r="Q59" s="65" t="s">
        <v>41</v>
      </c>
      <c r="R59" s="133"/>
      <c r="S59" s="7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13"/>
      <c r="AK59" s="7"/>
      <c r="AL59" s="48"/>
      <c r="AM59" s="8"/>
      <c r="AN59" s="8"/>
      <c r="AO59" s="8"/>
      <c r="AP59" s="8"/>
      <c r="AQ59" s="8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 t="s">
        <v>38</v>
      </c>
      <c r="Q60" s="65" t="s">
        <v>41</v>
      </c>
      <c r="R60" s="133"/>
      <c r="S60" s="65">
        <v>4426.48</v>
      </c>
      <c r="T60" s="204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8"/>
      <c r="AQ60" s="8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32"/>
      <c r="P61" s="65"/>
      <c r="Q61" s="65" t="s">
        <v>41</v>
      </c>
      <c r="R61" s="133"/>
      <c r="S61" s="65"/>
      <c r="T61" s="204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133"/>
      <c r="AJ61" s="95"/>
      <c r="AK61" s="7"/>
      <c r="AL61" s="48"/>
      <c r="AM61" s="8"/>
      <c r="AN61" s="8"/>
      <c r="AO61" s="8"/>
      <c r="AP61" s="8"/>
      <c r="AQ61" s="8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5:43" ht="12" customHeight="1">
      <c r="O62" s="232"/>
      <c r="P62" s="65" t="s">
        <v>32</v>
      </c>
      <c r="Q62" s="65" t="s">
        <v>41</v>
      </c>
      <c r="R62" s="133"/>
      <c r="S62" s="74">
        <f>S63+S64+S65+S67+S68+S69</f>
        <v>222772.28000000003</v>
      </c>
      <c r="T62" s="212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211"/>
      <c r="AJ62" s="113"/>
      <c r="AK62" s="7"/>
      <c r="AL62" s="95"/>
      <c r="AM62" s="95"/>
      <c r="AN62" s="95"/>
      <c r="AO62" s="113"/>
      <c r="AP62" s="22"/>
      <c r="AQ62" s="22"/>
    </row>
    <row r="63" spans="15:43" ht="12.75">
      <c r="O63" s="232"/>
      <c r="P63" s="65" t="s">
        <v>33</v>
      </c>
      <c r="Q63" s="65" t="s">
        <v>41</v>
      </c>
      <c r="R63" s="133"/>
      <c r="S63" s="65">
        <v>85585.81</v>
      </c>
      <c r="AJ63" s="95"/>
      <c r="AK63" s="7"/>
      <c r="AL63" s="95"/>
      <c r="AM63" s="95"/>
      <c r="AN63" s="95"/>
      <c r="AO63" s="95"/>
      <c r="AP63" s="22"/>
      <c r="AQ63" s="22"/>
    </row>
    <row r="64" spans="15:43" ht="12.75">
      <c r="O64" s="232"/>
      <c r="P64" s="65" t="s">
        <v>34</v>
      </c>
      <c r="Q64" s="65" t="s">
        <v>41</v>
      </c>
      <c r="R64" s="133"/>
      <c r="S64" s="74">
        <v>24398.13</v>
      </c>
      <c r="AJ64" s="113"/>
      <c r="AK64" s="96"/>
      <c r="AL64" s="95"/>
      <c r="AM64" s="95"/>
      <c r="AN64" s="95"/>
      <c r="AO64" s="113"/>
      <c r="AP64" s="22"/>
      <c r="AQ64" s="22"/>
    </row>
    <row r="65" spans="15:43" ht="12.75">
      <c r="O65" s="232"/>
      <c r="P65" s="65" t="s">
        <v>87</v>
      </c>
      <c r="Q65" s="65" t="s">
        <v>41</v>
      </c>
      <c r="R65" s="133"/>
      <c r="S65" s="74">
        <v>69470.51</v>
      </c>
      <c r="AJ65" s="113"/>
      <c r="AK65" s="96"/>
      <c r="AL65" s="95"/>
      <c r="AM65" s="95"/>
      <c r="AN65" s="95"/>
      <c r="AO65" s="113"/>
      <c r="AP65" s="22"/>
      <c r="AQ65" s="22"/>
    </row>
    <row r="66" spans="15:43" ht="12.75">
      <c r="O66" s="232"/>
      <c r="P66" s="65" t="s">
        <v>88</v>
      </c>
      <c r="Q66" s="65" t="s">
        <v>41</v>
      </c>
      <c r="R66" s="133"/>
      <c r="S66" s="74"/>
      <c r="AJ66" s="113"/>
      <c r="AK66" s="96"/>
      <c r="AL66" s="95"/>
      <c r="AM66" s="95"/>
      <c r="AN66" s="95"/>
      <c r="AO66" s="113"/>
      <c r="AP66" s="22"/>
      <c r="AQ66" s="22"/>
    </row>
    <row r="67" spans="15:43" ht="12.75">
      <c r="O67" s="232"/>
      <c r="P67" s="65" t="s">
        <v>35</v>
      </c>
      <c r="Q67" s="65" t="s">
        <v>41</v>
      </c>
      <c r="R67" s="133"/>
      <c r="S67" s="74">
        <v>28206.32</v>
      </c>
      <c r="AJ67" s="113"/>
      <c r="AK67" s="96"/>
      <c r="AL67" s="95"/>
      <c r="AM67" s="95"/>
      <c r="AN67" s="95"/>
      <c r="AO67" s="113"/>
      <c r="AP67" s="22"/>
      <c r="AQ67" s="22"/>
    </row>
    <row r="68" spans="15:43" ht="12.75">
      <c r="O68" s="232"/>
      <c r="P68" s="65" t="s">
        <v>62</v>
      </c>
      <c r="Q68" s="65" t="s">
        <v>41</v>
      </c>
      <c r="R68" s="133"/>
      <c r="S68" s="74">
        <v>8042.76</v>
      </c>
      <c r="AJ68" s="113"/>
      <c r="AK68" s="96"/>
      <c r="AL68" s="48"/>
      <c r="AM68" s="22"/>
      <c r="AN68" s="22"/>
      <c r="AO68" s="22"/>
      <c r="AP68" s="22"/>
      <c r="AQ68" s="22"/>
    </row>
    <row r="69" spans="15:43" ht="12.75">
      <c r="O69" s="232"/>
      <c r="P69" s="65" t="s">
        <v>61</v>
      </c>
      <c r="Q69" s="65" t="s">
        <v>41</v>
      </c>
      <c r="R69" s="133"/>
      <c r="S69" s="74">
        <v>7068.75</v>
      </c>
      <c r="AJ69" s="113"/>
      <c r="AK69" s="96"/>
      <c r="AL69" s="48"/>
      <c r="AM69" s="22"/>
      <c r="AN69" s="22"/>
      <c r="AO69" s="22"/>
      <c r="AP69" s="22"/>
      <c r="AQ69" s="22"/>
    </row>
    <row r="70" spans="15:43" ht="12" customHeight="1">
      <c r="O70" s="232"/>
      <c r="P70" s="65" t="s">
        <v>29</v>
      </c>
      <c r="Q70" s="65" t="s">
        <v>41</v>
      </c>
      <c r="R70" s="133"/>
      <c r="S70" s="65">
        <v>9178.18</v>
      </c>
      <c r="T70" s="204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133"/>
      <c r="AJ70" s="95"/>
      <c r="AK70" s="96"/>
      <c r="AL70" s="48"/>
      <c r="AM70" s="22"/>
      <c r="AN70" s="22"/>
      <c r="AO70" s="22"/>
      <c r="AP70" s="22"/>
      <c r="AQ70" s="22"/>
    </row>
    <row r="71" spans="15:43" ht="15" hidden="1">
      <c r="O71" s="232"/>
      <c r="P71" s="65"/>
      <c r="Q71" s="65" t="s">
        <v>41</v>
      </c>
      <c r="R71" s="133"/>
      <c r="S71" s="65"/>
      <c r="AJ71" s="95"/>
      <c r="AK71" s="101"/>
      <c r="AL71" s="48"/>
      <c r="AM71" s="22"/>
      <c r="AN71" s="22"/>
      <c r="AO71" s="22"/>
      <c r="AP71" s="22"/>
      <c r="AQ71" s="22"/>
    </row>
    <row r="72" spans="15:43" ht="12.75">
      <c r="O72" s="232"/>
      <c r="P72" s="65" t="s">
        <v>30</v>
      </c>
      <c r="Q72" s="65" t="s">
        <v>41</v>
      </c>
      <c r="R72" s="133"/>
      <c r="S72" s="74">
        <v>33129.95</v>
      </c>
      <c r="T72" s="203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176"/>
      <c r="AJ72" s="113"/>
      <c r="AK72" s="113"/>
      <c r="AL72" s="48"/>
      <c r="AM72" s="22"/>
      <c r="AN72" s="22"/>
      <c r="AO72" s="22"/>
      <c r="AP72" s="22"/>
      <c r="AQ72" s="22"/>
    </row>
    <row r="73" spans="15:43" ht="12.75">
      <c r="O73" s="232"/>
      <c r="P73" s="65" t="s">
        <v>42</v>
      </c>
      <c r="Q73" s="65" t="s">
        <v>41</v>
      </c>
      <c r="R73" s="133"/>
      <c r="S73" s="74">
        <v>247712.71</v>
      </c>
      <c r="AJ73" s="113"/>
      <c r="AK73" s="96"/>
      <c r="AL73" s="48"/>
      <c r="AM73" s="22"/>
      <c r="AN73" s="22"/>
      <c r="AO73" s="22"/>
      <c r="AP73" s="22"/>
      <c r="AQ73" s="22"/>
    </row>
    <row r="74" spans="15:43" ht="12.75">
      <c r="O74" s="233"/>
      <c r="P74" s="65" t="s">
        <v>85</v>
      </c>
      <c r="Q74" s="65" t="s">
        <v>41</v>
      </c>
      <c r="R74" s="133"/>
      <c r="S74" s="74">
        <f>4.127*S7</f>
        <v>11074.3918</v>
      </c>
      <c r="AJ74" s="96"/>
      <c r="AK74" s="22"/>
      <c r="AL74" s="22"/>
      <c r="AM74" s="22"/>
      <c r="AN74" s="22"/>
      <c r="AO74" s="22"/>
      <c r="AP74" s="22"/>
      <c r="AQ74" s="22"/>
    </row>
    <row r="75" spans="15:43" ht="24">
      <c r="O75" s="224"/>
      <c r="P75" s="84" t="s">
        <v>26</v>
      </c>
      <c r="Q75" s="65" t="s">
        <v>41</v>
      </c>
      <c r="R75" s="133"/>
      <c r="S75" s="74">
        <f>S15+S21-S45</f>
        <v>-73731.5418</v>
      </c>
      <c r="AJ75" s="96"/>
      <c r="AK75" s="22"/>
      <c r="AL75" s="22"/>
      <c r="AM75" s="22"/>
      <c r="AN75" s="22"/>
      <c r="AO75" s="22"/>
      <c r="AP75" s="22"/>
      <c r="AQ75" s="22"/>
    </row>
    <row r="76" spans="15:43" ht="12.75">
      <c r="O76" s="225"/>
      <c r="P76" s="65" t="s">
        <v>74</v>
      </c>
      <c r="Q76" s="65"/>
      <c r="R76" s="133"/>
      <c r="S76" s="74">
        <v>20252</v>
      </c>
      <c r="AJ76" s="22"/>
      <c r="AK76" s="22"/>
      <c r="AL76" s="22"/>
      <c r="AM76" s="22"/>
      <c r="AN76" s="22"/>
      <c r="AO76" s="22"/>
      <c r="AP76" s="22"/>
      <c r="AQ76" s="22"/>
    </row>
    <row r="77" spans="15:43" ht="12.75" hidden="1">
      <c r="O77" s="65"/>
      <c r="P77" s="65"/>
      <c r="Q77" s="65"/>
      <c r="R77" s="133"/>
      <c r="S77" s="65"/>
      <c r="AJ77" s="22"/>
      <c r="AK77" s="22"/>
      <c r="AL77" s="22"/>
      <c r="AM77" s="22"/>
      <c r="AN77" s="22"/>
      <c r="AO77" s="22"/>
      <c r="AP77" s="22"/>
      <c r="AQ77" s="22"/>
    </row>
    <row r="78" spans="15:43" ht="12.75">
      <c r="O78" s="65"/>
      <c r="P78" s="65" t="s">
        <v>84</v>
      </c>
      <c r="Q78" s="65"/>
      <c r="R78" s="133"/>
      <c r="S78" s="68">
        <f>SUM(S75:S77)</f>
        <v>-53479.541800000006</v>
      </c>
      <c r="AJ78" s="22"/>
      <c r="AK78" s="22"/>
      <c r="AL78" s="22"/>
      <c r="AM78" s="22"/>
      <c r="AN78" s="22"/>
      <c r="AO78" s="22"/>
      <c r="AP78" s="22"/>
      <c r="AQ78" s="22"/>
    </row>
    <row r="79" spans="19:43" ht="12.75">
      <c r="S79" s="108"/>
      <c r="AJ79" s="22"/>
      <c r="AK79" s="22"/>
      <c r="AL79" s="22"/>
      <c r="AM79" s="22"/>
      <c r="AN79" s="22"/>
      <c r="AO79" s="22"/>
      <c r="AP79" s="22"/>
      <c r="AQ79" s="22"/>
    </row>
    <row r="80" spans="19:43" ht="12.75">
      <c r="S80" s="114"/>
      <c r="AJ80" s="22"/>
      <c r="AK80" s="22"/>
      <c r="AL80" s="22"/>
      <c r="AM80" s="22"/>
      <c r="AN80" s="22"/>
      <c r="AO80" s="22"/>
      <c r="AP80" s="22"/>
      <c r="AQ80" s="22"/>
    </row>
    <row r="81" spans="19:43" ht="12.75">
      <c r="S81" s="114"/>
      <c r="AJ81" s="22"/>
      <c r="AK81" s="22"/>
      <c r="AL81" s="22"/>
      <c r="AM81" s="22"/>
      <c r="AN81" s="22"/>
      <c r="AO81" s="22"/>
      <c r="AP81" s="22"/>
      <c r="AQ81" s="22"/>
    </row>
    <row r="82" spans="19:43" ht="12.75">
      <c r="S82" s="114"/>
      <c r="AJ82" s="22"/>
      <c r="AK82" s="22"/>
      <c r="AL82" s="22"/>
      <c r="AM82" s="22"/>
      <c r="AN82" s="22"/>
      <c r="AO82" s="22"/>
      <c r="AP82" s="22"/>
      <c r="AQ82" s="22"/>
    </row>
    <row r="83" spans="19:43" ht="12.75">
      <c r="S83" s="114"/>
      <c r="AJ83" s="22"/>
      <c r="AK83" s="22"/>
      <c r="AL83" s="22"/>
      <c r="AM83" s="22"/>
      <c r="AN83" s="22"/>
      <c r="AO83" s="22"/>
      <c r="AP83" s="22"/>
      <c r="AQ83" s="22"/>
    </row>
    <row r="84" spans="19:43" ht="12.75">
      <c r="S84" s="114"/>
      <c r="AJ84" s="22"/>
      <c r="AK84" s="22"/>
      <c r="AL84" s="22"/>
      <c r="AM84" s="22"/>
      <c r="AN84" s="22"/>
      <c r="AO84" s="22"/>
      <c r="AP84" s="22"/>
      <c r="AQ84" s="22"/>
    </row>
    <row r="85" spans="19:43" ht="12.75">
      <c r="S85" s="114"/>
      <c r="AJ85" s="22"/>
      <c r="AK85" s="22"/>
      <c r="AL85" s="22"/>
      <c r="AM85" s="22"/>
      <c r="AN85" s="22"/>
      <c r="AO85" s="22"/>
      <c r="AP85" s="22"/>
      <c r="AQ85" s="22"/>
    </row>
    <row r="86" spans="19:43" ht="12.75">
      <c r="S86" s="114"/>
      <c r="AJ86" s="22"/>
      <c r="AK86" s="22"/>
      <c r="AL86" s="22"/>
      <c r="AM86" s="22"/>
      <c r="AN86" s="22"/>
      <c r="AO86" s="22"/>
      <c r="AP86" s="22"/>
      <c r="AQ86" s="22"/>
    </row>
    <row r="87" spans="19:43" ht="12.75">
      <c r="S87" s="114"/>
      <c r="AJ87" s="22"/>
      <c r="AK87" s="22"/>
      <c r="AL87" s="22"/>
      <c r="AM87" s="22"/>
      <c r="AN87" s="22"/>
      <c r="AO87" s="22"/>
      <c r="AP87" s="22"/>
      <c r="AQ87" s="22"/>
    </row>
    <row r="88" spans="19:43" ht="12.75">
      <c r="S88" s="114"/>
      <c r="AJ88" s="22"/>
      <c r="AK88" s="22"/>
      <c r="AL88" s="22"/>
      <c r="AM88" s="22"/>
      <c r="AN88" s="22"/>
      <c r="AO88" s="22"/>
      <c r="AP88" s="22"/>
      <c r="AQ88" s="22"/>
    </row>
    <row r="89" spans="19:43" ht="12.75">
      <c r="S89" s="114"/>
      <c r="AJ89" s="22"/>
      <c r="AK89" s="22"/>
      <c r="AL89" s="22"/>
      <c r="AM89" s="22"/>
      <c r="AN89" s="22"/>
      <c r="AO89" s="22"/>
      <c r="AP89" s="22"/>
      <c r="AQ89" s="22"/>
    </row>
    <row r="90" spans="19:43" ht="12.75">
      <c r="S90" s="114"/>
      <c r="AJ90" s="22"/>
      <c r="AK90" s="22"/>
      <c r="AL90" s="22"/>
      <c r="AM90" s="22"/>
      <c r="AN90" s="22"/>
      <c r="AO90" s="22"/>
      <c r="AP90" s="22"/>
      <c r="AQ90" s="22"/>
    </row>
    <row r="91" spans="19:41" ht="12.75">
      <c r="S91" s="114"/>
      <c r="AK91" s="22"/>
      <c r="AL91" s="22"/>
      <c r="AM91" s="22"/>
      <c r="AN91" s="22"/>
      <c r="AO91" s="22"/>
    </row>
    <row r="92" spans="19:41" ht="12.75">
      <c r="S92" s="114"/>
      <c r="AK92" s="22"/>
      <c r="AL92" s="22"/>
      <c r="AM92" s="22"/>
      <c r="AN92" s="22"/>
      <c r="AO92" s="22"/>
    </row>
    <row r="93" spans="19:41" ht="12.75">
      <c r="S93" s="114"/>
      <c r="AK93" s="22"/>
      <c r="AL93" s="22"/>
      <c r="AM93" s="22"/>
      <c r="AN93" s="22"/>
      <c r="AO93" s="22"/>
    </row>
    <row r="94" spans="19:41" ht="12.75">
      <c r="S94" s="114"/>
      <c r="AK94" s="22"/>
      <c r="AL94" s="22"/>
      <c r="AM94" s="22"/>
      <c r="AN94" s="22"/>
      <c r="AO94" s="22"/>
    </row>
    <row r="95" spans="37:41" ht="12.75">
      <c r="AK95" s="22"/>
      <c r="AL95" s="22"/>
      <c r="AM95" s="22"/>
      <c r="AN95" s="22"/>
      <c r="AO95" s="22"/>
    </row>
    <row r="96" spans="37:41" ht="12.75">
      <c r="AK96" s="22"/>
      <c r="AL96" s="22"/>
      <c r="AM96" s="22"/>
      <c r="AN96" s="22"/>
      <c r="AO96" s="22"/>
    </row>
  </sheetData>
  <sheetProtection/>
  <mergeCells count="7">
    <mergeCell ref="O18:O44"/>
    <mergeCell ref="O45:O74"/>
    <mergeCell ref="O75:O76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7" man="1"/>
    <brk id="41" max="48" man="1"/>
    <brk id="93" max="4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U79"/>
  <sheetViews>
    <sheetView view="pageBreakPreview" zoomScaleSheetLayoutView="100" zoomScalePageLayoutView="0" workbookViewId="0" topLeftCell="O28">
      <selection activeCell="AJ49" sqref="AJ49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2.625" style="0" customWidth="1"/>
    <col min="40" max="40" width="11.125" style="0" hidden="1" customWidth="1"/>
    <col min="41" max="41" width="10.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128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3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37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37"/>
      <c r="P7" s="65" t="s">
        <v>7</v>
      </c>
      <c r="Q7" s="65" t="s">
        <v>8</v>
      </c>
      <c r="R7" s="65"/>
      <c r="S7" s="65">
        <v>4385.7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37"/>
      <c r="P8" s="72" t="s">
        <v>9</v>
      </c>
      <c r="Q8" s="72" t="s">
        <v>10</v>
      </c>
      <c r="R8" s="72"/>
      <c r="S8" s="72" t="s">
        <v>47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37"/>
      <c r="P9" s="65" t="s">
        <v>11</v>
      </c>
      <c r="Q9" s="65" t="s">
        <v>12</v>
      </c>
      <c r="R9" s="65"/>
      <c r="S9" s="65">
        <v>198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37"/>
      <c r="P10" s="74" t="s">
        <v>13</v>
      </c>
      <c r="Q10" s="74" t="s">
        <v>8</v>
      </c>
      <c r="R10" s="74"/>
      <c r="S10" s="74">
        <v>1739.8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37"/>
      <c r="P11" s="74" t="s">
        <v>14</v>
      </c>
      <c r="Q11" s="75"/>
      <c r="R11" s="76"/>
      <c r="S11" s="68">
        <v>1304.2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37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37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/>
      <c r="Q15" s="77"/>
      <c r="R15" s="77"/>
      <c r="S15" s="66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138"/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.5" customHeight="1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365905.38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208"/>
      <c r="AM18" s="33"/>
      <c r="AN18" s="33"/>
      <c r="AO18" s="54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1">AK19+AL19</f>
        <v>0</v>
      </c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3189609.96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41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4.2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v>1198520.75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41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>
        <f t="shared" si="0"/>
        <v>0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42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>
        <f t="shared" si="0"/>
        <v>0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42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>
        <f t="shared" si="0"/>
        <v>0</v>
      </c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42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>
        <f t="shared" si="0"/>
        <v>0</v>
      </c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42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>
        <f t="shared" si="0"/>
        <v>0</v>
      </c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42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>
        <f t="shared" si="0"/>
        <v>0</v>
      </c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42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S29+S30+S31+S32+S33+S34</f>
        <v>1991089.0300000003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41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380583.01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41"/>
      <c r="AK29" s="113"/>
      <c r="AL29" s="17"/>
      <c r="AM29" s="15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70250.02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41"/>
      <c r="AK30" s="113"/>
      <c r="AL30" s="17"/>
      <c r="AM30" s="15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255705.14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41"/>
      <c r="AK31" s="113"/>
      <c r="AL31" s="17"/>
      <c r="AM31" s="15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1040459.76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41"/>
      <c r="AK32" s="113"/>
      <c r="AL32" s="17"/>
      <c r="AM32" s="15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37</v>
      </c>
      <c r="Q33" s="65" t="s">
        <v>41</v>
      </c>
      <c r="R33" s="81"/>
      <c r="S33" s="74">
        <v>221988.59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41"/>
      <c r="AK33" s="113"/>
      <c r="AL33" s="17"/>
      <c r="AM33" s="15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2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22102.51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43"/>
      <c r="AK34" s="113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8">
        <f t="shared" si="0"/>
        <v>0</v>
      </c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112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74"/>
      <c r="S36" s="78">
        <v>3179682.4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8">
        <f t="shared" si="0"/>
        <v>0</v>
      </c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8">
        <f t="shared" si="0"/>
        <v>0</v>
      </c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8">
        <f t="shared" si="0"/>
        <v>0</v>
      </c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78">
        <f t="shared" si="0"/>
        <v>0</v>
      </c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78">
        <f t="shared" si="0"/>
        <v>0</v>
      </c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112"/>
      <c r="AL41" s="8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356515.72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112"/>
      <c r="AL42" s="48"/>
      <c r="AM42" s="67"/>
      <c r="AN42" s="67"/>
      <c r="AO42" s="90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3184477.6339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S47+S48+S49+S50+S51+S52</f>
        <v>1918944.5399999998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90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74">
        <v>329783.68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17"/>
      <c r="AM47" s="11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72118.66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17"/>
      <c r="AM48" s="114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255744.56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17"/>
      <c r="AM49" s="114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1040460.82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17"/>
      <c r="AM50" s="114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37</v>
      </c>
      <c r="Q51" s="65" t="s">
        <v>41</v>
      </c>
      <c r="R51" s="65"/>
      <c r="S51" s="74">
        <v>197777.47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5"/>
      <c r="AK51" s="7"/>
      <c r="AL51" s="17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23059.35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2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1265533.0939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22"/>
      <c r="AL53" s="48"/>
      <c r="AM53" s="67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120655.07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109731.12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121980.24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74">
        <v>5263.8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76"/>
      <c r="AJ59" s="113"/>
      <c r="AK59" s="7"/>
      <c r="AL59" s="48"/>
      <c r="AM59" s="8"/>
      <c r="AN59" s="8"/>
      <c r="AO59" s="8"/>
      <c r="AP59" s="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0.7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176"/>
      <c r="AJ60" s="113"/>
      <c r="AK60" s="7"/>
      <c r="AL60" s="48"/>
      <c r="AM60" s="8"/>
      <c r="AN60" s="8"/>
      <c r="AO60" s="8"/>
      <c r="AP60" s="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2" ht="14.25" customHeight="1">
      <c r="O61" s="232"/>
      <c r="P61" s="65" t="s">
        <v>32</v>
      </c>
      <c r="Q61" s="65" t="s">
        <v>41</v>
      </c>
      <c r="R61" s="65"/>
      <c r="S61" s="74">
        <f>S62+S63+S64+S65+S66+S67+S68</f>
        <v>424906.10000000003</v>
      </c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32"/>
      <c r="AJ61" s="95"/>
      <c r="AK61" s="7"/>
      <c r="AL61" s="48"/>
      <c r="AM61" s="95"/>
      <c r="AN61" s="95"/>
      <c r="AO61" s="95"/>
      <c r="AP61" s="113"/>
    </row>
    <row r="62" spans="15:42" ht="12.75">
      <c r="O62" s="232"/>
      <c r="P62" s="65" t="s">
        <v>33</v>
      </c>
      <c r="Q62" s="65" t="s">
        <v>41</v>
      </c>
      <c r="R62" s="65"/>
      <c r="S62" s="74">
        <v>90245.73</v>
      </c>
      <c r="AJ62" s="113"/>
      <c r="AK62" s="7"/>
      <c r="AL62" s="48"/>
      <c r="AM62" s="95"/>
      <c r="AN62" s="95"/>
      <c r="AO62" s="95"/>
      <c r="AP62" s="95"/>
    </row>
    <row r="63" spans="15:42" ht="12.75">
      <c r="O63" s="232"/>
      <c r="P63" s="65" t="s">
        <v>34</v>
      </c>
      <c r="Q63" s="65" t="s">
        <v>41</v>
      </c>
      <c r="R63" s="65"/>
      <c r="S63" s="74">
        <v>53574.85</v>
      </c>
      <c r="AJ63" s="113"/>
      <c r="AK63" s="22"/>
      <c r="AL63" s="48"/>
      <c r="AM63" s="95"/>
      <c r="AN63" s="95"/>
      <c r="AO63" s="95"/>
      <c r="AP63" s="113"/>
    </row>
    <row r="64" spans="15:42" ht="12.75">
      <c r="O64" s="232"/>
      <c r="P64" s="65" t="s">
        <v>87</v>
      </c>
      <c r="Q64" s="65" t="s">
        <v>41</v>
      </c>
      <c r="R64" s="65"/>
      <c r="S64" s="74">
        <v>227888.16</v>
      </c>
      <c r="AJ64" s="113"/>
      <c r="AK64" s="22"/>
      <c r="AL64" s="48"/>
      <c r="AM64" s="95"/>
      <c r="AN64" s="95"/>
      <c r="AO64" s="95"/>
      <c r="AP64" s="113"/>
    </row>
    <row r="65" spans="15:42" ht="12.75">
      <c r="O65" s="232"/>
      <c r="P65" s="65" t="s">
        <v>88</v>
      </c>
      <c r="Q65" s="65" t="s">
        <v>41</v>
      </c>
      <c r="R65" s="65"/>
      <c r="S65" s="74">
        <v>1323.14</v>
      </c>
      <c r="AJ65" s="113"/>
      <c r="AK65" s="22"/>
      <c r="AL65" s="48"/>
      <c r="AM65" s="95"/>
      <c r="AN65" s="95"/>
      <c r="AO65" s="95"/>
      <c r="AP65" s="113"/>
    </row>
    <row r="66" spans="15:42" ht="12.75">
      <c r="O66" s="232"/>
      <c r="P66" s="65" t="s">
        <v>35</v>
      </c>
      <c r="Q66" s="65" t="s">
        <v>41</v>
      </c>
      <c r="R66" s="65"/>
      <c r="S66" s="74">
        <v>35997.95</v>
      </c>
      <c r="AJ66" s="113"/>
      <c r="AK66" s="22"/>
      <c r="AL66" s="48"/>
      <c r="AM66" s="95"/>
      <c r="AN66" s="95"/>
      <c r="AO66" s="95"/>
      <c r="AP66" s="113"/>
    </row>
    <row r="67" spans="15:42" ht="12.75">
      <c r="O67" s="232"/>
      <c r="P67" s="65" t="s">
        <v>62</v>
      </c>
      <c r="Q67" s="65" t="s">
        <v>41</v>
      </c>
      <c r="R67" s="65"/>
      <c r="S67" s="74">
        <v>5602.77</v>
      </c>
      <c r="AJ67" s="113"/>
      <c r="AK67" s="22"/>
      <c r="AL67" s="48"/>
      <c r="AM67" s="22"/>
      <c r="AN67" s="22"/>
      <c r="AO67" s="22"/>
      <c r="AP67" s="22"/>
    </row>
    <row r="68" spans="15:38" ht="12.75">
      <c r="O68" s="232"/>
      <c r="P68" s="65" t="s">
        <v>61</v>
      </c>
      <c r="Q68" s="65" t="s">
        <v>41</v>
      </c>
      <c r="R68" s="65"/>
      <c r="S68" s="74">
        <v>10273.5</v>
      </c>
      <c r="AJ68" s="113"/>
      <c r="AK68" s="22"/>
      <c r="AL68" s="48"/>
    </row>
    <row r="69" spans="15:38" ht="12" customHeight="1">
      <c r="O69" s="232"/>
      <c r="P69" s="65" t="s">
        <v>29</v>
      </c>
      <c r="Q69" s="65" t="s">
        <v>41</v>
      </c>
      <c r="R69" s="65"/>
      <c r="S69" s="65">
        <v>16200.66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</row>
    <row r="70" spans="15:38" ht="15" hidden="1">
      <c r="O70" s="232"/>
      <c r="P70" s="65"/>
      <c r="Q70" s="65" t="s">
        <v>41</v>
      </c>
      <c r="R70" s="65"/>
      <c r="S70" s="65"/>
      <c r="AJ70" s="95"/>
      <c r="AK70" s="8"/>
      <c r="AL70" s="48"/>
    </row>
    <row r="71" spans="15:38" ht="12.75">
      <c r="O71" s="232"/>
      <c r="P71" s="65" t="s">
        <v>30</v>
      </c>
      <c r="Q71" s="65" t="s">
        <v>41</v>
      </c>
      <c r="R71" s="65"/>
      <c r="S71" s="74">
        <v>43839.19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76"/>
      <c r="AJ71" s="113"/>
      <c r="AK71" s="113"/>
      <c r="AL71" s="48"/>
    </row>
    <row r="72" spans="15:38" ht="15" customHeight="1">
      <c r="O72" s="232"/>
      <c r="P72" s="65" t="s">
        <v>42</v>
      </c>
      <c r="Q72" s="65" t="s">
        <v>41</v>
      </c>
      <c r="R72" s="65"/>
      <c r="S72" s="74">
        <v>404857.13</v>
      </c>
      <c r="AJ72" s="113"/>
      <c r="AK72" s="22"/>
      <c r="AL72" s="48"/>
    </row>
    <row r="73" spans="15:38" ht="12.75">
      <c r="O73" s="233"/>
      <c r="P73" s="65" t="s">
        <v>85</v>
      </c>
      <c r="Q73" s="65" t="s">
        <v>41</v>
      </c>
      <c r="R73" s="65"/>
      <c r="S73" s="74">
        <f>4.127*S7</f>
        <v>18099.7839</v>
      </c>
      <c r="AJ73" s="105"/>
      <c r="AK73" s="96"/>
      <c r="AL73" s="22"/>
    </row>
    <row r="74" spans="15:38" ht="27.75" customHeight="1">
      <c r="O74" s="224"/>
      <c r="P74" s="84" t="s">
        <v>26</v>
      </c>
      <c r="Q74" s="65" t="s">
        <v>41</v>
      </c>
      <c r="R74" s="65"/>
      <c r="S74" s="74">
        <f>S20-S44</f>
        <v>5132.32610000018</v>
      </c>
      <c r="AJ74" s="96"/>
      <c r="AK74" s="22"/>
      <c r="AL74" s="22"/>
    </row>
    <row r="75" spans="15:38" ht="12.75" hidden="1">
      <c r="O75" s="225"/>
      <c r="P75" s="65"/>
      <c r="Q75" s="65"/>
      <c r="R75" s="65"/>
      <c r="S75" s="74"/>
      <c r="AJ75" s="22"/>
      <c r="AK75" s="22"/>
      <c r="AL75" s="22"/>
    </row>
    <row r="76" spans="15:38" ht="12.75" hidden="1">
      <c r="O76" s="65"/>
      <c r="P76" s="65"/>
      <c r="Q76" s="65"/>
      <c r="R76" s="65"/>
      <c r="S76" s="65"/>
      <c r="AJ76" s="22"/>
      <c r="AK76" s="22"/>
      <c r="AL76" s="22"/>
    </row>
    <row r="77" spans="15:38" ht="12.75" hidden="1">
      <c r="O77" s="65"/>
      <c r="P77" s="65"/>
      <c r="Q77" s="65"/>
      <c r="R77" s="65"/>
      <c r="S77" s="68"/>
      <c r="AJ77" s="22"/>
      <c r="AK77" s="22"/>
      <c r="AL77" s="22"/>
    </row>
    <row r="78" spans="16:19" ht="1.5" customHeight="1" hidden="1">
      <c r="P78" s="5"/>
      <c r="Q78" s="5"/>
      <c r="R78" s="5"/>
      <c r="S78" s="89"/>
    </row>
    <row r="79" spans="16:19" ht="0.75" customHeight="1">
      <c r="P79" s="5"/>
      <c r="Q79" s="5"/>
      <c r="R79" s="5"/>
      <c r="S79" s="89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9" man="1"/>
    <brk id="41" max="48" man="1"/>
    <brk id="93" max="4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U79"/>
  <sheetViews>
    <sheetView view="pageBreakPreview" zoomScaleSheetLayoutView="100" zoomScalePageLayoutView="0" workbookViewId="0" topLeftCell="O31">
      <selection activeCell="AK28" sqref="AK28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3.00390625" style="0" customWidth="1"/>
    <col min="37" max="37" width="11.00390625" style="0" customWidth="1"/>
    <col min="38" max="38" width="12.125" style="0" customWidth="1"/>
    <col min="39" max="39" width="11.75390625" style="0" customWidth="1"/>
    <col min="40" max="40" width="11.125" style="0" hidden="1" customWidth="1"/>
    <col min="41" max="41" width="12.1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127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4395.2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46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187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2947.8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1074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2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3.5" customHeight="1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109</v>
      </c>
      <c r="Q14" s="77"/>
      <c r="R14" s="77"/>
      <c r="S14" s="66">
        <v>106598.8</v>
      </c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97</v>
      </c>
      <c r="Q15" s="77"/>
      <c r="R15" s="77"/>
      <c r="S15" s="66">
        <v>20495.93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139"/>
      <c r="AJ15" s="151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382990.38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54"/>
      <c r="AM18" s="33"/>
      <c r="AN18" s="33"/>
      <c r="AO18" s="54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1">AK19+AL19</f>
        <v>0</v>
      </c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95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3173758.14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.7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v>1359386.92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>
        <f t="shared" si="0"/>
        <v>0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>
        <f t="shared" si="0"/>
        <v>0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>
        <f t="shared" si="0"/>
        <v>0</v>
      </c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>
        <f t="shared" si="0"/>
        <v>0</v>
      </c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>
        <f t="shared" si="0"/>
        <v>0</v>
      </c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>
        <f t="shared" si="0"/>
        <v>0</v>
      </c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3.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S29+S30+S31+S32+S34</f>
        <v>1814371.2200000002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339027.21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3"/>
      <c r="AL29" s="48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67847.08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3"/>
      <c r="AL30" s="48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243102.07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13"/>
      <c r="AL31" s="48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6.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1148105.07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13"/>
      <c r="AL32" s="96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4">
        <f t="shared" si="0"/>
        <v>0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7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7.2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16289.79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113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0.75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8">
        <f t="shared" si="0"/>
        <v>0</v>
      </c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113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4" t="s">
        <v>43</v>
      </c>
      <c r="Q36" s="65" t="s">
        <v>41</v>
      </c>
      <c r="R36" s="74"/>
      <c r="S36" s="78">
        <v>3259898.01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8">
        <f t="shared" si="0"/>
        <v>0</v>
      </c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8">
        <f t="shared" si="0"/>
        <v>0</v>
      </c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8">
        <f t="shared" si="0"/>
        <v>0</v>
      </c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78">
        <f t="shared" si="0"/>
        <v>0</v>
      </c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78">
        <f t="shared" si="0"/>
        <v>0</v>
      </c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112"/>
      <c r="AL41" s="8"/>
      <c r="AM41" s="8"/>
      <c r="AN41" s="8"/>
      <c r="AO41" s="8"/>
      <c r="AP41" s="8"/>
      <c r="AQ41" s="8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209183.23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112"/>
      <c r="AL42" s="48"/>
      <c r="AM42" s="106"/>
      <c r="AN42" s="106"/>
      <c r="AO42" s="105"/>
      <c r="AP42" s="8"/>
      <c r="AQ42" s="8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8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3101740.6004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8"/>
      <c r="AN44" s="8"/>
      <c r="AO44" s="8"/>
      <c r="AP44" s="8"/>
      <c r="AQ44" s="8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S47+S48+S49+S50+S52</f>
        <v>1739624.9199999997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20"/>
      <c r="AL45" s="15"/>
      <c r="AM45" s="105"/>
      <c r="AN45" s="8"/>
      <c r="AO45" s="8"/>
      <c r="AP45" s="8"/>
      <c r="AQ45" s="8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7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6"/>
      <c r="AK46" s="8"/>
      <c r="AL46" s="48"/>
      <c r="AM46" s="106"/>
      <c r="AN46" s="8"/>
      <c r="AO46" s="8"/>
      <c r="AP46" s="8"/>
      <c r="AQ46" s="8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74">
        <v>301425.77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48"/>
      <c r="AM47" s="106"/>
      <c r="AN47" s="8"/>
      <c r="AO47" s="8"/>
      <c r="AP47" s="8"/>
      <c r="AQ47" s="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59745.6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48"/>
      <c r="AM48" s="106"/>
      <c r="AN48" s="8"/>
      <c r="AO48" s="8"/>
      <c r="AP48" s="8"/>
      <c r="AQ48" s="8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215917.74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96"/>
      <c r="AM49" s="106"/>
      <c r="AN49" s="8"/>
      <c r="AO49" s="8"/>
      <c r="AP49" s="8"/>
      <c r="AQ49" s="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1148012.65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17"/>
      <c r="AM50" s="106"/>
      <c r="AN50" s="8"/>
      <c r="AO50" s="8"/>
      <c r="AP50" s="8"/>
      <c r="AQ50" s="8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0.7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65"/>
      <c r="S51" s="74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6"/>
      <c r="AK51" s="7"/>
      <c r="AL51" s="21"/>
      <c r="AM51" s="8"/>
      <c r="AN51" s="8"/>
      <c r="AO51" s="8"/>
      <c r="AP51" s="8"/>
      <c r="AQ51" s="8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14523.16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21"/>
      <c r="AM52" s="8"/>
      <c r="AN52" s="8"/>
      <c r="AO52" s="8"/>
      <c r="AP52" s="8"/>
      <c r="AQ52" s="8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S54+S56+S57+S59+S61+S69+S72+S73</f>
        <v>1362115.6804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8"/>
      <c r="AQ53" s="8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120895.19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8"/>
      <c r="AQ54" s="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8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207516.04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8"/>
      <c r="AQ56" s="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115265.46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8"/>
      <c r="AQ57" s="8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.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176"/>
      <c r="AJ58" s="113"/>
      <c r="AK58" s="7"/>
      <c r="AL58" s="48"/>
      <c r="AM58" s="8"/>
      <c r="AN58" s="8"/>
      <c r="AO58" s="8"/>
      <c r="AP58" s="8"/>
      <c r="AQ58" s="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74">
        <v>7957.04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76"/>
      <c r="AJ59" s="113"/>
      <c r="AK59" s="7"/>
      <c r="AL59" s="48"/>
      <c r="AM59" s="8"/>
      <c r="AN59" s="8"/>
      <c r="AO59" s="8"/>
      <c r="AP59" s="8"/>
      <c r="AQ59" s="8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0.7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8"/>
      <c r="AQ60" s="8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3" ht="12.75">
      <c r="O61" s="232"/>
      <c r="P61" s="65" t="s">
        <v>32</v>
      </c>
      <c r="Q61" s="65" t="s">
        <v>41</v>
      </c>
      <c r="R61" s="65"/>
      <c r="S61" s="74">
        <f>S62+S63+S64+S65+S66+S68</f>
        <v>461990.66000000003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13"/>
      <c r="AK61" s="7"/>
      <c r="AL61" s="48"/>
      <c r="AM61" s="95"/>
      <c r="AN61" s="95"/>
      <c r="AO61" s="95"/>
      <c r="AP61" s="113"/>
      <c r="AQ61" s="22"/>
    </row>
    <row r="62" spans="15:43" ht="12.75">
      <c r="O62" s="232"/>
      <c r="P62" s="65" t="s">
        <v>33</v>
      </c>
      <c r="Q62" s="65" t="s">
        <v>41</v>
      </c>
      <c r="R62" s="65"/>
      <c r="S62" s="74">
        <v>160845.58</v>
      </c>
      <c r="AJ62" s="113"/>
      <c r="AK62" s="7"/>
      <c r="AL62" s="48"/>
      <c r="AM62" s="95"/>
      <c r="AN62" s="95"/>
      <c r="AO62" s="95"/>
      <c r="AP62" s="95"/>
      <c r="AQ62" s="22"/>
    </row>
    <row r="63" spans="15:43" ht="12.75">
      <c r="O63" s="232"/>
      <c r="P63" s="65" t="s">
        <v>34</v>
      </c>
      <c r="Q63" s="65" t="s">
        <v>41</v>
      </c>
      <c r="R63" s="65"/>
      <c r="S63" s="74">
        <v>184331.59</v>
      </c>
      <c r="AJ63" s="113"/>
      <c r="AK63" s="22"/>
      <c r="AL63" s="48"/>
      <c r="AM63" s="95"/>
      <c r="AN63" s="95"/>
      <c r="AO63" s="95"/>
      <c r="AP63" s="113"/>
      <c r="AQ63" s="22"/>
    </row>
    <row r="64" spans="15:43" ht="12.75">
      <c r="O64" s="232"/>
      <c r="P64" s="65" t="s">
        <v>92</v>
      </c>
      <c r="Q64" s="65" t="s">
        <v>41</v>
      </c>
      <c r="R64" s="65"/>
      <c r="S64" s="74">
        <v>70098.6</v>
      </c>
      <c r="AJ64" s="113"/>
      <c r="AK64" s="22"/>
      <c r="AL64" s="48"/>
      <c r="AM64" s="95"/>
      <c r="AN64" s="95"/>
      <c r="AO64" s="95"/>
      <c r="AP64" s="113"/>
      <c r="AQ64" s="22"/>
    </row>
    <row r="65" spans="15:43" ht="12.75">
      <c r="O65" s="232"/>
      <c r="P65" s="65" t="s">
        <v>88</v>
      </c>
      <c r="Q65" s="65" t="s">
        <v>41</v>
      </c>
      <c r="R65" s="65"/>
      <c r="S65" s="74">
        <v>1120.53</v>
      </c>
      <c r="AJ65" s="113"/>
      <c r="AK65" s="22"/>
      <c r="AL65" s="48"/>
      <c r="AM65" s="95"/>
      <c r="AN65" s="95"/>
      <c r="AO65" s="95"/>
      <c r="AP65" s="113"/>
      <c r="AQ65" s="22"/>
    </row>
    <row r="66" spans="15:43" ht="12" customHeight="1">
      <c r="O66" s="232"/>
      <c r="P66" s="65" t="s">
        <v>35</v>
      </c>
      <c r="Q66" s="65" t="s">
        <v>41</v>
      </c>
      <c r="R66" s="65"/>
      <c r="S66" s="74">
        <v>38671.64</v>
      </c>
      <c r="AJ66" s="113"/>
      <c r="AK66" s="22"/>
      <c r="AL66" s="48"/>
      <c r="AM66" s="95"/>
      <c r="AN66" s="95"/>
      <c r="AO66" s="95"/>
      <c r="AP66" s="113"/>
      <c r="AQ66" s="22"/>
    </row>
    <row r="67" spans="15:43" ht="12.75" hidden="1">
      <c r="O67" s="232"/>
      <c r="P67" s="65" t="s">
        <v>115</v>
      </c>
      <c r="Q67" s="65" t="s">
        <v>41</v>
      </c>
      <c r="R67" s="65"/>
      <c r="S67" s="74"/>
      <c r="AJ67" s="113"/>
      <c r="AK67" s="22"/>
      <c r="AL67" s="48"/>
      <c r="AM67" s="95"/>
      <c r="AN67" s="95"/>
      <c r="AO67" s="95"/>
      <c r="AP67" s="113"/>
      <c r="AQ67" s="22"/>
    </row>
    <row r="68" spans="15:43" ht="12.75">
      <c r="O68" s="232"/>
      <c r="P68" s="65" t="s">
        <v>62</v>
      </c>
      <c r="Q68" s="65" t="s">
        <v>41</v>
      </c>
      <c r="R68" s="65"/>
      <c r="S68" s="74">
        <v>6922.72</v>
      </c>
      <c r="AJ68" s="113"/>
      <c r="AK68" s="22"/>
      <c r="AL68" s="48"/>
      <c r="AM68" s="22"/>
      <c r="AN68" s="22"/>
      <c r="AO68" s="22"/>
      <c r="AP68" s="22"/>
      <c r="AQ68" s="22"/>
    </row>
    <row r="69" spans="15:43" ht="12" customHeight="1">
      <c r="O69" s="232"/>
      <c r="P69" s="65" t="s">
        <v>29</v>
      </c>
      <c r="Q69" s="65" t="s">
        <v>41</v>
      </c>
      <c r="R69" s="65"/>
      <c r="S69" s="65">
        <v>24618.2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  <c r="AO69" s="22"/>
      <c r="AP69" s="22"/>
      <c r="AQ69" s="22"/>
    </row>
    <row r="70" spans="15:43" ht="15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  <c r="AO70" s="22"/>
      <c r="AP70" s="22"/>
      <c r="AQ70" s="22"/>
    </row>
    <row r="71" spans="15:43" ht="0.75" customHeight="1" hidden="1">
      <c r="O71" s="232"/>
      <c r="P71" s="65"/>
      <c r="Q71" s="65" t="s">
        <v>41</v>
      </c>
      <c r="R71" s="65"/>
      <c r="S71" s="65"/>
      <c r="AJ71" s="95"/>
      <c r="AK71" s="7"/>
      <c r="AL71" s="48"/>
      <c r="AM71" s="22"/>
      <c r="AN71" s="22"/>
      <c r="AO71" s="22"/>
      <c r="AP71" s="22"/>
      <c r="AQ71" s="22"/>
    </row>
    <row r="72" spans="15:43" ht="12" customHeight="1">
      <c r="O72" s="232"/>
      <c r="P72" s="65" t="s">
        <v>42</v>
      </c>
      <c r="Q72" s="65" t="s">
        <v>41</v>
      </c>
      <c r="R72" s="65"/>
      <c r="S72" s="74">
        <v>405734.1</v>
      </c>
      <c r="AJ72" s="113"/>
      <c r="AK72" s="22"/>
      <c r="AL72" s="48"/>
      <c r="AM72" s="22"/>
      <c r="AN72" s="22"/>
      <c r="AO72" s="22"/>
      <c r="AP72" s="22"/>
      <c r="AQ72" s="22"/>
    </row>
    <row r="73" spans="15:43" ht="12.75">
      <c r="O73" s="233"/>
      <c r="P73" s="65" t="s">
        <v>85</v>
      </c>
      <c r="Q73" s="65" t="s">
        <v>41</v>
      </c>
      <c r="R73" s="65"/>
      <c r="S73" s="74">
        <f>4.127*S7</f>
        <v>18138.9904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02"/>
      <c r="AJ73" s="105"/>
      <c r="AK73" s="22"/>
      <c r="AL73" s="22"/>
      <c r="AM73" s="22"/>
      <c r="AN73" s="22"/>
      <c r="AO73" s="22"/>
      <c r="AP73" s="22"/>
      <c r="AQ73" s="22"/>
    </row>
    <row r="74" spans="15:43" ht="24">
      <c r="O74" s="224"/>
      <c r="P74" s="84" t="s">
        <v>26</v>
      </c>
      <c r="Q74" s="65" t="s">
        <v>41</v>
      </c>
      <c r="R74" s="65"/>
      <c r="S74" s="74">
        <f>S20-S44</f>
        <v>72017.53960000025</v>
      </c>
      <c r="AJ74" s="96"/>
      <c r="AK74" s="96"/>
      <c r="AL74" s="22"/>
      <c r="AM74" s="22"/>
      <c r="AN74" s="22"/>
      <c r="AO74" s="22"/>
      <c r="AP74" s="22"/>
      <c r="AQ74" s="22"/>
    </row>
    <row r="75" spans="15:43" ht="12.75" hidden="1">
      <c r="O75" s="225"/>
      <c r="P75" s="65"/>
      <c r="Q75" s="65"/>
      <c r="R75" s="65"/>
      <c r="S75" s="74"/>
      <c r="AJ75" s="22"/>
      <c r="AK75" s="22"/>
      <c r="AL75" s="22"/>
      <c r="AM75" s="22"/>
      <c r="AN75" s="22"/>
      <c r="AO75" s="22"/>
      <c r="AP75" s="22"/>
      <c r="AQ75" s="22"/>
    </row>
    <row r="76" spans="15:43" ht="12.75" hidden="1">
      <c r="O76" s="65"/>
      <c r="P76" s="65"/>
      <c r="Q76" s="65"/>
      <c r="R76" s="65"/>
      <c r="S76" s="65"/>
      <c r="AJ76" s="22"/>
      <c r="AK76" s="22"/>
      <c r="AL76" s="22"/>
      <c r="AM76" s="22"/>
      <c r="AN76" s="22"/>
      <c r="AO76" s="22"/>
      <c r="AP76" s="22"/>
      <c r="AQ76" s="22"/>
    </row>
    <row r="77" spans="15:43" ht="12.75" hidden="1">
      <c r="O77" s="135"/>
      <c r="P77" s="135"/>
      <c r="Q77" s="135"/>
      <c r="R77" s="135"/>
      <c r="S77" s="210"/>
      <c r="AJ77" s="22"/>
      <c r="AK77" s="22"/>
      <c r="AL77" s="22"/>
      <c r="AM77" s="22"/>
      <c r="AN77" s="22"/>
      <c r="AO77" s="22"/>
      <c r="AP77" s="22"/>
      <c r="AQ77" s="22"/>
    </row>
    <row r="78" spans="15:43" ht="12.75">
      <c r="O78" s="22"/>
      <c r="P78" s="22"/>
      <c r="Q78" s="22"/>
      <c r="R78" s="22"/>
      <c r="S78" s="105"/>
      <c r="AJ78" s="22"/>
      <c r="AK78" s="22"/>
      <c r="AL78" s="22"/>
      <c r="AM78" s="22"/>
      <c r="AN78" s="22"/>
      <c r="AO78" s="22"/>
      <c r="AP78" s="22"/>
      <c r="AQ78" s="22"/>
    </row>
    <row r="79" spans="15:43" ht="12.75">
      <c r="O79" s="22"/>
      <c r="P79" s="22"/>
      <c r="Q79" s="22"/>
      <c r="R79" s="22"/>
      <c r="S79" s="96"/>
      <c r="AJ79" s="22"/>
      <c r="AK79" s="22"/>
      <c r="AL79" s="22"/>
      <c r="AM79" s="22"/>
      <c r="AN79" s="22"/>
      <c r="AO79" s="22"/>
      <c r="AP79" s="22"/>
      <c r="AQ79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3" man="1"/>
    <brk id="41" max="48" man="1"/>
    <brk id="93" max="48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U78"/>
  <sheetViews>
    <sheetView view="pageBreakPreview" zoomScaleSheetLayoutView="100" zoomScalePageLayoutView="0" workbookViewId="0" topLeftCell="O20">
      <selection activeCell="AM5" sqref="AM5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12.125" style="0" customWidth="1"/>
    <col min="39" max="39" width="13.375" style="0" customWidth="1"/>
    <col min="40" max="40" width="11.125" style="0" hidden="1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126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98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98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98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4362.3</v>
      </c>
      <c r="T7" s="98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46</v>
      </c>
      <c r="T8" s="195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203</v>
      </c>
      <c r="T9" s="97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2950.4</v>
      </c>
      <c r="T10" s="70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1120</v>
      </c>
      <c r="T11" s="196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196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97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2.5" customHeight="1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197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/>
      <c r="Q15" s="77"/>
      <c r="R15" s="77"/>
      <c r="S15" s="107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121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97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199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366933.64</v>
      </c>
      <c r="T18" s="200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208"/>
      <c r="AM18" s="33"/>
      <c r="AN18" s="33"/>
      <c r="AO18" s="54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1">AK19+AL19</f>
        <v>0</v>
      </c>
      <c r="T19" s="97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95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3022372.57</v>
      </c>
      <c r="T20" s="201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v>1230321.67</v>
      </c>
      <c r="T21" s="201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5"/>
      <c r="AM21" s="119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>
        <f t="shared" si="0"/>
        <v>0</v>
      </c>
      <c r="T22" s="201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>
        <f t="shared" si="0"/>
        <v>0</v>
      </c>
      <c r="T23" s="201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>
        <f t="shared" si="0"/>
        <v>0</v>
      </c>
      <c r="T24" s="201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>
        <f t="shared" si="0"/>
        <v>0</v>
      </c>
      <c r="T25" s="201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>
        <f t="shared" si="0"/>
        <v>0</v>
      </c>
      <c r="T26" s="201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>
        <f t="shared" si="0"/>
        <v>0</v>
      </c>
      <c r="T27" s="201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S29+S30+S31+S32+S34</f>
        <v>1792050.9</v>
      </c>
      <c r="T28" s="201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366884.26</v>
      </c>
      <c r="T29" s="201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3"/>
      <c r="AL29" s="48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64167.68</v>
      </c>
      <c r="T30" s="201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3"/>
      <c r="AL30" s="48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240372.35</v>
      </c>
      <c r="T31" s="201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13"/>
      <c r="AL31" s="48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1102735.67</v>
      </c>
      <c r="T32" s="201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13"/>
      <c r="AL32" s="48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4">
        <f t="shared" si="0"/>
        <v>0</v>
      </c>
      <c r="T33" s="201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7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2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17890.94</v>
      </c>
      <c r="T34" s="110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113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8">
        <f t="shared" si="0"/>
        <v>0</v>
      </c>
      <c r="T35" s="110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112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74"/>
      <c r="S36" s="78">
        <v>2900558.39</v>
      </c>
      <c r="T36" s="70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8">
        <f t="shared" si="0"/>
        <v>0</v>
      </c>
      <c r="T37" s="110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8">
        <f t="shared" si="0"/>
        <v>0</v>
      </c>
      <c r="T38" s="110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8">
        <f t="shared" si="0"/>
        <v>0</v>
      </c>
      <c r="T39" s="6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78">
        <f t="shared" si="0"/>
        <v>0</v>
      </c>
      <c r="T40" s="6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78">
        <f t="shared" si="0"/>
        <v>0</v>
      </c>
      <c r="T41" s="6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112"/>
      <c r="AL41" s="8"/>
      <c r="AM41" s="8"/>
      <c r="AN41" s="8"/>
      <c r="AO41" s="8"/>
      <c r="AP41" s="8"/>
      <c r="AQ41" s="8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466419.64</v>
      </c>
      <c r="T42" s="6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112"/>
      <c r="AL42" s="48"/>
      <c r="AM42" s="8"/>
      <c r="AN42" s="8"/>
      <c r="AO42" s="101"/>
      <c r="AP42" s="8"/>
      <c r="AQ42" s="8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6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8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2918131.0021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209"/>
      <c r="AN44" s="8"/>
      <c r="AO44" s="8"/>
      <c r="AP44" s="8"/>
      <c r="AQ44" s="8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S47+S48+S49+S50+S52</f>
        <v>1788662.8399999999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105"/>
      <c r="AN45" s="106"/>
      <c r="AO45" s="22"/>
      <c r="AP45" s="8"/>
      <c r="AQ45" s="8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6"/>
      <c r="AK46" s="8"/>
      <c r="AL46" s="48"/>
      <c r="AM46" s="106"/>
      <c r="AN46" s="106"/>
      <c r="AO46" s="106"/>
      <c r="AP46" s="8"/>
      <c r="AQ46" s="8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74">
        <v>366268.79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48"/>
      <c r="AM47" s="106"/>
      <c r="AN47" s="106"/>
      <c r="AO47" s="106"/>
      <c r="AP47" s="8"/>
      <c r="AQ47" s="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64320.19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48"/>
      <c r="AM48" s="106"/>
      <c r="AN48" s="106"/>
      <c r="AO48" s="106"/>
      <c r="AP48" s="8"/>
      <c r="AQ48" s="8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232001.29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106"/>
      <c r="AN49" s="106"/>
      <c r="AO49" s="106"/>
      <c r="AP49" s="8"/>
      <c r="AQ49" s="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1102736.65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48"/>
      <c r="AM50" s="106"/>
      <c r="AN50" s="106"/>
      <c r="AO50" s="106"/>
      <c r="AP50" s="8"/>
      <c r="AQ50" s="8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65"/>
      <c r="S51" s="6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6"/>
      <c r="AK51" s="7"/>
      <c r="AL51" s="17"/>
      <c r="AM51" s="106"/>
      <c r="AN51" s="106"/>
      <c r="AO51" s="106"/>
      <c r="AP51" s="8"/>
      <c r="AQ51" s="8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65">
        <v>23335.92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21"/>
      <c r="AM52" s="106"/>
      <c r="AN52" s="106"/>
      <c r="AO52" s="106"/>
      <c r="AP52" s="8"/>
      <c r="AQ52" s="8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S54+S56+S57+S59+S61+S69+S72+S73</f>
        <v>1129468.1621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112"/>
      <c r="AM53" s="8"/>
      <c r="AN53" s="8"/>
      <c r="AO53" s="8"/>
      <c r="AP53" s="8"/>
      <c r="AQ53" s="8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119989.42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8"/>
      <c r="AQ54" s="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8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151193.34</v>
      </c>
      <c r="T56" s="203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8"/>
      <c r="AQ56" s="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134572.43</v>
      </c>
      <c r="T57" s="203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48"/>
      <c r="AL57" s="48"/>
      <c r="AM57" s="8"/>
      <c r="AN57" s="8"/>
      <c r="AO57" s="8"/>
      <c r="AP57" s="8"/>
      <c r="AQ57" s="8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8"/>
      <c r="AQ58" s="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65">
        <v>10052.6</v>
      </c>
      <c r="T59" s="204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8"/>
      <c r="AP59" s="8"/>
      <c r="AQ59" s="8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204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8"/>
      <c r="AQ60" s="8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3" ht="12.75">
      <c r="O61" s="232"/>
      <c r="P61" s="65" t="s">
        <v>32</v>
      </c>
      <c r="Q61" s="65" t="s">
        <v>41</v>
      </c>
      <c r="R61" s="65"/>
      <c r="S61" s="74">
        <f>S62+S63+S64+S65+S66+S67</f>
        <v>267554.55000000005</v>
      </c>
      <c r="T61" s="205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13"/>
      <c r="AK61" s="7"/>
      <c r="AL61" s="48"/>
      <c r="AM61" s="95"/>
      <c r="AN61" s="95"/>
      <c r="AO61" s="95"/>
      <c r="AP61" s="113"/>
      <c r="AQ61" s="22"/>
    </row>
    <row r="62" spans="15:43" ht="12.75">
      <c r="O62" s="232"/>
      <c r="P62" s="65" t="s">
        <v>33</v>
      </c>
      <c r="Q62" s="65" t="s">
        <v>41</v>
      </c>
      <c r="R62" s="65"/>
      <c r="S62" s="74">
        <v>81236.16</v>
      </c>
      <c r="AJ62" s="113"/>
      <c r="AK62" s="7"/>
      <c r="AL62" s="48"/>
      <c r="AM62" s="95"/>
      <c r="AN62" s="95"/>
      <c r="AO62" s="95"/>
      <c r="AP62" s="95"/>
      <c r="AQ62" s="22"/>
    </row>
    <row r="63" spans="15:43" ht="12.75">
      <c r="O63" s="232"/>
      <c r="P63" s="65" t="s">
        <v>34</v>
      </c>
      <c r="Q63" s="65" t="s">
        <v>41</v>
      </c>
      <c r="R63" s="65"/>
      <c r="S63" s="74">
        <v>111704.41</v>
      </c>
      <c r="AJ63" s="113"/>
      <c r="AK63" s="22"/>
      <c r="AL63" s="48"/>
      <c r="AM63" s="95"/>
      <c r="AN63" s="95"/>
      <c r="AO63" s="95"/>
      <c r="AP63" s="113"/>
      <c r="AQ63" s="22"/>
    </row>
    <row r="64" spans="15:43" ht="12.75">
      <c r="O64" s="232"/>
      <c r="P64" s="65" t="s">
        <v>90</v>
      </c>
      <c r="Q64" s="65" t="s">
        <v>41</v>
      </c>
      <c r="R64" s="65"/>
      <c r="S64" s="74">
        <v>429.48</v>
      </c>
      <c r="AJ64" s="113"/>
      <c r="AK64" s="22"/>
      <c r="AL64" s="48"/>
      <c r="AM64" s="95"/>
      <c r="AN64" s="95"/>
      <c r="AO64" s="95"/>
      <c r="AP64" s="113"/>
      <c r="AQ64" s="22"/>
    </row>
    <row r="65" spans="15:43" ht="12.75">
      <c r="O65" s="232"/>
      <c r="P65" s="65" t="s">
        <v>94</v>
      </c>
      <c r="Q65" s="65" t="s">
        <v>41</v>
      </c>
      <c r="R65" s="65"/>
      <c r="S65" s="74">
        <v>36292.61</v>
      </c>
      <c r="AJ65" s="113"/>
      <c r="AK65" s="22"/>
      <c r="AL65" s="48"/>
      <c r="AM65" s="95"/>
      <c r="AN65" s="95"/>
      <c r="AO65" s="95"/>
      <c r="AP65" s="113"/>
      <c r="AQ65" s="22"/>
    </row>
    <row r="66" spans="15:43" ht="12.75">
      <c r="O66" s="232"/>
      <c r="P66" s="65" t="s">
        <v>35</v>
      </c>
      <c r="Q66" s="65" t="s">
        <v>41</v>
      </c>
      <c r="R66" s="65"/>
      <c r="S66" s="74">
        <v>31789.51</v>
      </c>
      <c r="AJ66" s="113"/>
      <c r="AK66" s="22"/>
      <c r="AL66" s="48"/>
      <c r="AM66" s="95"/>
      <c r="AN66" s="95"/>
      <c r="AO66" s="95"/>
      <c r="AP66" s="113"/>
      <c r="AQ66" s="22"/>
    </row>
    <row r="67" spans="15:43" ht="12" customHeight="1">
      <c r="O67" s="232"/>
      <c r="P67" s="65" t="s">
        <v>62</v>
      </c>
      <c r="Q67" s="65" t="s">
        <v>41</v>
      </c>
      <c r="R67" s="65"/>
      <c r="S67" s="74">
        <v>6102.38</v>
      </c>
      <c r="AJ67" s="113"/>
      <c r="AK67" s="22"/>
      <c r="AL67" s="48"/>
      <c r="AM67" s="22"/>
      <c r="AN67" s="22"/>
      <c r="AO67" s="22"/>
      <c r="AP67" s="22"/>
      <c r="AQ67" s="22"/>
    </row>
    <row r="68" spans="15:43" ht="12.75" hidden="1">
      <c r="O68" s="232"/>
      <c r="P68" s="65" t="s">
        <v>61</v>
      </c>
      <c r="Q68" s="65" t="s">
        <v>41</v>
      </c>
      <c r="R68" s="65"/>
      <c r="S68" s="74"/>
      <c r="AJ68" s="95"/>
      <c r="AK68" s="22"/>
      <c r="AL68" s="48"/>
      <c r="AM68" s="22"/>
      <c r="AN68" s="22"/>
      <c r="AO68" s="22"/>
      <c r="AP68" s="22"/>
      <c r="AQ68" s="22"/>
    </row>
    <row r="69" spans="15:43" ht="12" customHeight="1">
      <c r="O69" s="232"/>
      <c r="P69" s="65" t="s">
        <v>29</v>
      </c>
      <c r="Q69" s="65" t="s">
        <v>41</v>
      </c>
      <c r="R69" s="65"/>
      <c r="S69" s="65">
        <v>25405.61</v>
      </c>
      <c r="T69" s="204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  <c r="AO69" s="22"/>
      <c r="AP69" s="22"/>
      <c r="AQ69" s="22"/>
    </row>
    <row r="70" spans="15:43" ht="15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  <c r="AO70" s="22"/>
      <c r="AP70" s="22"/>
      <c r="AQ70" s="22"/>
    </row>
    <row r="71" spans="15:43" ht="0.75" customHeight="1" hidden="1">
      <c r="O71" s="232"/>
      <c r="P71" s="65"/>
      <c r="Q71" s="65" t="s">
        <v>41</v>
      </c>
      <c r="R71" s="65"/>
      <c r="S71" s="65"/>
      <c r="AJ71" s="95"/>
      <c r="AK71" s="7"/>
      <c r="AL71" s="48"/>
      <c r="AM71" s="22"/>
      <c r="AN71" s="22"/>
      <c r="AO71" s="22"/>
      <c r="AP71" s="22"/>
      <c r="AQ71" s="22"/>
    </row>
    <row r="72" spans="15:43" ht="12.75">
      <c r="O72" s="232"/>
      <c r="P72" s="65" t="s">
        <v>42</v>
      </c>
      <c r="Q72" s="65" t="s">
        <v>41</v>
      </c>
      <c r="R72" s="65"/>
      <c r="S72" s="74">
        <v>402697</v>
      </c>
      <c r="AJ72" s="113"/>
      <c r="AK72" s="22"/>
      <c r="AL72" s="48"/>
      <c r="AM72" s="22"/>
      <c r="AN72" s="22"/>
      <c r="AO72" s="22"/>
      <c r="AP72" s="22"/>
      <c r="AQ72" s="22"/>
    </row>
    <row r="73" spans="15:43" ht="12.75">
      <c r="O73" s="233"/>
      <c r="P73" s="65" t="s">
        <v>85</v>
      </c>
      <c r="Q73" s="65" t="s">
        <v>41</v>
      </c>
      <c r="R73" s="65"/>
      <c r="S73" s="74">
        <f>4.127*S7</f>
        <v>18003.2121</v>
      </c>
      <c r="AJ73" s="48"/>
      <c r="AK73" s="22"/>
      <c r="AL73" s="22"/>
      <c r="AM73" s="22"/>
      <c r="AN73" s="22"/>
      <c r="AO73" s="22"/>
      <c r="AP73" s="22"/>
      <c r="AQ73" s="22"/>
    </row>
    <row r="74" spans="15:43" ht="23.25" customHeight="1">
      <c r="O74" s="224"/>
      <c r="P74" s="84" t="s">
        <v>26</v>
      </c>
      <c r="Q74" s="65" t="s">
        <v>41</v>
      </c>
      <c r="R74" s="65"/>
      <c r="S74" s="74">
        <f>S20-S44</f>
        <v>104241.56789999967</v>
      </c>
      <c r="AJ74" s="96"/>
      <c r="AK74" s="96"/>
      <c r="AL74" s="22"/>
      <c r="AM74" s="22"/>
      <c r="AN74" s="22"/>
      <c r="AO74" s="22"/>
      <c r="AP74" s="22"/>
      <c r="AQ74" s="22"/>
    </row>
    <row r="75" spans="15:43" ht="12.75" hidden="1">
      <c r="O75" s="225"/>
      <c r="P75" s="65"/>
      <c r="Q75" s="65"/>
      <c r="R75" s="65"/>
      <c r="S75" s="74"/>
      <c r="AJ75" s="22"/>
      <c r="AK75" s="22"/>
      <c r="AL75" s="22"/>
      <c r="AM75" s="22"/>
      <c r="AN75" s="22"/>
      <c r="AO75" s="22"/>
      <c r="AP75" s="22"/>
      <c r="AQ75" s="22"/>
    </row>
    <row r="76" spans="15:43" ht="12.75" hidden="1">
      <c r="O76" s="65"/>
      <c r="P76" s="65"/>
      <c r="Q76" s="65"/>
      <c r="R76" s="65"/>
      <c r="S76" s="65"/>
      <c r="AJ76" s="22"/>
      <c r="AK76" s="22"/>
      <c r="AL76" s="22"/>
      <c r="AM76" s="22"/>
      <c r="AN76" s="22"/>
      <c r="AO76" s="22"/>
      <c r="AP76" s="22"/>
      <c r="AQ76" s="22"/>
    </row>
    <row r="77" spans="15:43" ht="12.75" hidden="1">
      <c r="O77" s="65"/>
      <c r="P77" s="65"/>
      <c r="Q77" s="65"/>
      <c r="R77" s="65"/>
      <c r="S77" s="68"/>
      <c r="AJ77" s="22"/>
      <c r="AK77" s="22"/>
      <c r="AL77" s="22"/>
      <c r="AM77" s="22"/>
      <c r="AN77" s="22"/>
      <c r="AO77" s="22"/>
      <c r="AP77" s="22"/>
      <c r="AQ77" s="22"/>
    </row>
    <row r="78" spans="36:43" ht="12.75">
      <c r="AJ78" s="22"/>
      <c r="AK78" s="22"/>
      <c r="AL78" s="22"/>
      <c r="AM78" s="22"/>
      <c r="AN78" s="22"/>
      <c r="AO78" s="22"/>
      <c r="AP78" s="22"/>
      <c r="AQ78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6" man="1"/>
    <brk id="41" max="48" man="1"/>
    <brk id="93" max="4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U79"/>
  <sheetViews>
    <sheetView view="pageBreakPreview" zoomScaleSheetLayoutView="100" zoomScalePageLayoutView="0" workbookViewId="0" topLeftCell="O42">
      <selection activeCell="AL36" sqref="AL36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6" width="11.875" style="0" customWidth="1"/>
    <col min="37" max="37" width="11.00390625" style="0" customWidth="1"/>
    <col min="38" max="38" width="12.125" style="0" customWidth="1"/>
    <col min="39" max="39" width="17.625" style="0" customWidth="1"/>
    <col min="40" max="40" width="11.125" style="0" hidden="1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125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2595.2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27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117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2329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105"/>
      <c r="AK10" s="105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1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680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96"/>
      <c r="AK11" s="96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105"/>
      <c r="AK12" s="10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105"/>
      <c r="AK13" s="105"/>
      <c r="AL13" s="22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39"/>
      <c r="AI14" s="140"/>
      <c r="AJ14" s="151"/>
      <c r="AK14" s="105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149</v>
      </c>
      <c r="Q15" s="77"/>
      <c r="R15" s="77"/>
      <c r="S15" s="66">
        <v>7110.21</v>
      </c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105"/>
      <c r="AK15" s="105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105"/>
      <c r="AK16" s="105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22"/>
      <c r="AK17" s="106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78593.53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112"/>
      <c r="AK18" s="106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1">AJ19+AK19</f>
        <v>0</v>
      </c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95"/>
      <c r="AK19" s="106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1980779.01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5"/>
      <c r="AJ20" s="112"/>
      <c r="AK20" s="105"/>
      <c r="AL20" s="144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3.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v>695112.71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5"/>
      <c r="AJ21" s="112"/>
      <c r="AK21" s="105"/>
      <c r="AL21" s="144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>
        <f t="shared" si="0"/>
        <v>0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12"/>
      <c r="AK22" s="10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>
        <f t="shared" si="0"/>
        <v>0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12"/>
      <c r="AK23" s="10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>
        <f t="shared" si="0"/>
        <v>0</v>
      </c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12"/>
      <c r="AK24" s="10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>
        <f t="shared" si="0"/>
        <v>0</v>
      </c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12"/>
      <c r="AK25" s="10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>
        <f t="shared" si="0"/>
        <v>0</v>
      </c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12"/>
      <c r="AK26" s="10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>
        <f t="shared" si="0"/>
        <v>0</v>
      </c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12"/>
      <c r="AK27" s="10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S29+S30+S31+S32+S33+S34</f>
        <v>1285666.3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5"/>
      <c r="AJ28" s="112"/>
      <c r="AK28" s="105"/>
      <c r="AL28" s="15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243805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5"/>
      <c r="AJ29" s="113"/>
      <c r="AK29" s="106"/>
      <c r="AL29" s="15"/>
      <c r="AM29" s="15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41795.59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5"/>
      <c r="AJ30" s="113"/>
      <c r="AK30" s="106"/>
      <c r="AL30" s="15"/>
      <c r="AM30" s="15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157590.86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5"/>
      <c r="AJ31" s="113"/>
      <c r="AK31" s="106"/>
      <c r="AL31" s="15"/>
      <c r="AM31" s="15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678786.07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5"/>
      <c r="AJ32" s="113"/>
      <c r="AK32" s="106"/>
      <c r="AL32" s="15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37</v>
      </c>
      <c r="Q33" s="65" t="s">
        <v>41</v>
      </c>
      <c r="R33" s="81"/>
      <c r="S33" s="74">
        <v>150777.78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5"/>
      <c r="AJ33" s="113"/>
      <c r="AK33" s="106"/>
      <c r="AL33" s="15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4.2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12911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13"/>
      <c r="AK34" s="115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8">
        <f t="shared" si="0"/>
        <v>0</v>
      </c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113"/>
      <c r="AK35" s="105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74"/>
      <c r="S36" s="78">
        <v>2002350.69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113"/>
      <c r="AK36" s="105"/>
      <c r="AL36" s="48"/>
      <c r="AM36" s="105"/>
      <c r="AN36" s="105"/>
      <c r="AO36" s="105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8">
        <f t="shared" si="0"/>
        <v>0</v>
      </c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113"/>
      <c r="AK37" s="105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8">
        <f t="shared" si="0"/>
        <v>0</v>
      </c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113"/>
      <c r="AK38" s="105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8">
        <f t="shared" si="0"/>
        <v>0</v>
      </c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113"/>
      <c r="AK39" s="8"/>
      <c r="AL39" s="8"/>
      <c r="AM39" s="106"/>
      <c r="AN39" s="106"/>
      <c r="AO39" s="106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78">
        <f t="shared" si="0"/>
        <v>0</v>
      </c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95"/>
      <c r="AK40" s="8"/>
      <c r="AL40" s="8"/>
      <c r="AM40" s="106"/>
      <c r="AN40" s="106"/>
      <c r="AO40" s="106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78">
        <f t="shared" si="0"/>
        <v>0</v>
      </c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8"/>
      <c r="AJ41" s="95"/>
      <c r="AK41" s="8"/>
      <c r="AL41" s="8"/>
      <c r="AM41" s="106"/>
      <c r="AN41" s="106"/>
      <c r="AO41" s="106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215505.88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8"/>
      <c r="AJ42" s="206"/>
      <c r="AK42" s="105"/>
      <c r="AL42" s="7"/>
      <c r="AM42" s="106"/>
      <c r="AN42" s="106"/>
      <c r="AO42" s="106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8"/>
      <c r="AJ43" s="8"/>
      <c r="AK43" s="8"/>
      <c r="AL43" s="8"/>
      <c r="AM43" s="106"/>
      <c r="AN43" s="106"/>
      <c r="AO43" s="106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1991460.9004000002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8"/>
      <c r="AJ44" s="105"/>
      <c r="AK44" s="105"/>
      <c r="AL44" s="88"/>
      <c r="AM44" s="106"/>
      <c r="AN44" s="106"/>
      <c r="AO44" s="106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S47+S48+S49+S50+S51+S52</f>
        <v>1274062.8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01"/>
      <c r="AJ45" s="105"/>
      <c r="AK45" s="120"/>
      <c r="AL45" s="48"/>
      <c r="AM45" s="105"/>
      <c r="AN45" s="106"/>
      <c r="AO45" s="22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8"/>
      <c r="AJ46" s="8"/>
      <c r="AK46" s="8"/>
      <c r="AL46" s="48"/>
      <c r="AM46" s="106"/>
      <c r="AN46" s="106"/>
      <c r="AO46" s="106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65">
        <v>270497.26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01"/>
      <c r="AJ47" s="95"/>
      <c r="AK47" s="106"/>
      <c r="AL47" s="48"/>
      <c r="AM47" s="106"/>
      <c r="AN47" s="106"/>
      <c r="AO47" s="106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45013.82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01"/>
      <c r="AJ48" s="113"/>
      <c r="AK48" s="106"/>
      <c r="AL48" s="48"/>
      <c r="AM48" s="106"/>
      <c r="AN48" s="106"/>
      <c r="AO48" s="106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158970.75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01"/>
      <c r="AJ49" s="113"/>
      <c r="AK49" s="106"/>
      <c r="AL49" s="48"/>
      <c r="AM49" s="106"/>
      <c r="AN49" s="106"/>
      <c r="AO49" s="106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678786.74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01"/>
      <c r="AJ50" s="95"/>
      <c r="AK50" s="106"/>
      <c r="AL50" s="48"/>
      <c r="AM50" s="106"/>
      <c r="AN50" s="106"/>
      <c r="AO50" s="106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37</v>
      </c>
      <c r="Q51" s="65" t="s">
        <v>41</v>
      </c>
      <c r="R51" s="65"/>
      <c r="S51" s="65">
        <v>109814.19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01"/>
      <c r="AJ51" s="95"/>
      <c r="AK51" s="106"/>
      <c r="AL51" s="48"/>
      <c r="AM51" s="106"/>
      <c r="AN51" s="106"/>
      <c r="AO51" s="106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65">
        <v>10980.04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01"/>
      <c r="AJ52" s="95"/>
      <c r="AK52" s="115"/>
      <c r="AL52" s="48"/>
      <c r="AM52" s="106"/>
      <c r="AN52" s="106"/>
      <c r="AO52" s="106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717398.1004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8"/>
      <c r="AJ53" s="105"/>
      <c r="AK53" s="207"/>
      <c r="AL53" s="48"/>
      <c r="AM53" s="106"/>
      <c r="AN53" s="106"/>
      <c r="AO53" s="106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71383.57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8"/>
      <c r="AJ54" s="113"/>
      <c r="AK54" s="7"/>
      <c r="AL54" s="48"/>
      <c r="AM54" s="106"/>
      <c r="AN54" s="106"/>
      <c r="AO54" s="106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8"/>
      <c r="AJ55" s="95"/>
      <c r="AK55" s="7"/>
      <c r="AL55" s="48"/>
      <c r="AM55" s="106"/>
      <c r="AN55" s="106"/>
      <c r="AO55" s="106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90866.96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176"/>
      <c r="AI56" s="113"/>
      <c r="AJ56" s="113"/>
      <c r="AK56" s="7"/>
      <c r="AL56" s="48"/>
      <c r="AM56" s="106"/>
      <c r="AN56" s="106"/>
      <c r="AO56" s="106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57869.54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176"/>
      <c r="AI57" s="113"/>
      <c r="AJ57" s="113"/>
      <c r="AK57" s="7"/>
      <c r="AL57" s="48"/>
      <c r="AM57" s="106"/>
      <c r="AN57" s="106"/>
      <c r="AO57" s="106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0.7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8"/>
      <c r="AJ58" s="113"/>
      <c r="AK58" s="7"/>
      <c r="AL58" s="48"/>
      <c r="AM58" s="8"/>
      <c r="AN58" s="8"/>
      <c r="AO58" s="8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74">
        <v>3425.64</v>
      </c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176"/>
      <c r="AI59" s="113"/>
      <c r="AJ59" s="113"/>
      <c r="AK59" s="7"/>
      <c r="AL59" s="48"/>
      <c r="AM59" s="8"/>
      <c r="AN59" s="8"/>
      <c r="AO59" s="8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133"/>
      <c r="AI60" s="95"/>
      <c r="AJ60" s="95"/>
      <c r="AK60" s="7"/>
      <c r="AL60" s="48"/>
      <c r="AM60" s="8"/>
      <c r="AN60" s="8"/>
      <c r="AO60" s="8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1" ht="12.75">
      <c r="O61" s="232"/>
      <c r="P61" s="65" t="s">
        <v>32</v>
      </c>
      <c r="Q61" s="65" t="s">
        <v>41</v>
      </c>
      <c r="R61" s="65"/>
      <c r="S61" s="74">
        <f>S62+S63+S64+S65+S66+S67+S68</f>
        <v>191831.65999999997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83"/>
      <c r="AI61" s="185"/>
      <c r="AJ61" s="113"/>
      <c r="AK61" s="7"/>
      <c r="AL61" s="95"/>
      <c r="AM61" s="95"/>
      <c r="AN61" s="95"/>
      <c r="AO61" s="113"/>
    </row>
    <row r="62" spans="15:41" ht="12.75">
      <c r="O62" s="232"/>
      <c r="P62" s="65" t="s">
        <v>33</v>
      </c>
      <c r="Q62" s="65" t="s">
        <v>41</v>
      </c>
      <c r="R62" s="65"/>
      <c r="S62" s="74">
        <v>91168.57</v>
      </c>
      <c r="AI62" s="22"/>
      <c r="AJ62" s="113"/>
      <c r="AK62" s="7"/>
      <c r="AL62" s="95"/>
      <c r="AM62" s="95"/>
      <c r="AN62" s="95"/>
      <c r="AO62" s="95"/>
    </row>
    <row r="63" spans="15:41" ht="12.75">
      <c r="O63" s="232"/>
      <c r="P63" s="65" t="s">
        <v>34</v>
      </c>
      <c r="Q63" s="65" t="s">
        <v>41</v>
      </c>
      <c r="R63" s="65"/>
      <c r="S63" s="74">
        <v>43692.59</v>
      </c>
      <c r="AI63" s="22"/>
      <c r="AJ63" s="113"/>
      <c r="AK63" s="22"/>
      <c r="AL63" s="95"/>
      <c r="AM63" s="95"/>
      <c r="AN63" s="95"/>
      <c r="AO63" s="113"/>
    </row>
    <row r="64" spans="15:41" ht="12.75">
      <c r="O64" s="232"/>
      <c r="P64" s="65" t="s">
        <v>87</v>
      </c>
      <c r="Q64" s="65" t="s">
        <v>41</v>
      </c>
      <c r="R64" s="65"/>
      <c r="S64" s="74">
        <v>16261.88</v>
      </c>
      <c r="AI64" s="22"/>
      <c r="AJ64" s="113"/>
      <c r="AK64" s="22"/>
      <c r="AL64" s="95"/>
      <c r="AM64" s="95"/>
      <c r="AN64" s="95"/>
      <c r="AO64" s="113"/>
    </row>
    <row r="65" spans="15:41" ht="12.75">
      <c r="O65" s="232"/>
      <c r="P65" s="65" t="s">
        <v>89</v>
      </c>
      <c r="Q65" s="65" t="s">
        <v>41</v>
      </c>
      <c r="R65" s="65"/>
      <c r="S65" s="74">
        <v>1770.86</v>
      </c>
      <c r="AI65" s="22"/>
      <c r="AJ65" s="113"/>
      <c r="AK65" s="22"/>
      <c r="AL65" s="95"/>
      <c r="AM65" s="95"/>
      <c r="AN65" s="95"/>
      <c r="AO65" s="113"/>
    </row>
    <row r="66" spans="15:41" ht="13.5" customHeight="1">
      <c r="O66" s="232"/>
      <c r="P66" s="65" t="s">
        <v>35</v>
      </c>
      <c r="Q66" s="65" t="s">
        <v>41</v>
      </c>
      <c r="R66" s="65"/>
      <c r="S66" s="74">
        <v>29902.27</v>
      </c>
      <c r="AI66" s="22"/>
      <c r="AJ66" s="113"/>
      <c r="AK66" s="22"/>
      <c r="AL66" s="95"/>
      <c r="AM66" s="95"/>
      <c r="AN66" s="95"/>
      <c r="AO66" s="113"/>
    </row>
    <row r="67" spans="15:41" ht="12.75">
      <c r="O67" s="232"/>
      <c r="P67" s="65" t="s">
        <v>62</v>
      </c>
      <c r="Q67" s="65" t="s">
        <v>41</v>
      </c>
      <c r="R67" s="65"/>
      <c r="S67" s="74">
        <v>2010.69</v>
      </c>
      <c r="AI67" s="22"/>
      <c r="AJ67" s="113"/>
      <c r="AK67" s="22"/>
      <c r="AL67" s="48"/>
      <c r="AM67" s="22"/>
      <c r="AN67" s="22"/>
      <c r="AO67" s="22"/>
    </row>
    <row r="68" spans="15:41" ht="12.75">
      <c r="O68" s="232"/>
      <c r="P68" s="65" t="s">
        <v>63</v>
      </c>
      <c r="Q68" s="65" t="s">
        <v>41</v>
      </c>
      <c r="R68" s="65"/>
      <c r="S68" s="74">
        <v>7024.8</v>
      </c>
      <c r="AI68" s="22"/>
      <c r="AJ68" s="113"/>
      <c r="AK68" s="22"/>
      <c r="AL68" s="48"/>
      <c r="AM68" s="22"/>
      <c r="AN68" s="22"/>
      <c r="AO68" s="22"/>
    </row>
    <row r="69" spans="15:41" ht="12" customHeight="1">
      <c r="O69" s="232"/>
      <c r="P69" s="65" t="s">
        <v>29</v>
      </c>
      <c r="Q69" s="65" t="s">
        <v>41</v>
      </c>
      <c r="R69" s="65"/>
      <c r="S69" s="65">
        <v>10117.11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133"/>
      <c r="AI69" s="95"/>
      <c r="AJ69" s="95"/>
      <c r="AK69" s="22"/>
      <c r="AL69" s="48"/>
      <c r="AM69" s="22"/>
      <c r="AN69" s="22"/>
      <c r="AO69" s="22"/>
    </row>
    <row r="70" spans="15:41" ht="15" customHeight="1" hidden="1">
      <c r="O70" s="232"/>
      <c r="P70" s="65"/>
      <c r="Q70" s="65" t="s">
        <v>41</v>
      </c>
      <c r="R70" s="65"/>
      <c r="S70" s="65"/>
      <c r="AI70" s="22"/>
      <c r="AJ70" s="95"/>
      <c r="AK70" s="8"/>
      <c r="AL70" s="48"/>
      <c r="AM70" s="22"/>
      <c r="AN70" s="22"/>
      <c r="AO70" s="22"/>
    </row>
    <row r="71" spans="15:41" ht="12.75">
      <c r="O71" s="232"/>
      <c r="P71" s="65" t="s">
        <v>30</v>
      </c>
      <c r="Q71" s="65" t="s">
        <v>41</v>
      </c>
      <c r="R71" s="65"/>
      <c r="S71" s="74">
        <v>41622.53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176"/>
      <c r="AI71" s="113"/>
      <c r="AJ71" s="113"/>
      <c r="AK71" s="113"/>
      <c r="AL71" s="48"/>
      <c r="AM71" s="22"/>
      <c r="AN71" s="22"/>
      <c r="AO71" s="22"/>
    </row>
    <row r="72" spans="15:41" ht="12.75">
      <c r="O72" s="232"/>
      <c r="P72" s="65" t="s">
        <v>42</v>
      </c>
      <c r="Q72" s="65" t="s">
        <v>41</v>
      </c>
      <c r="R72" s="65"/>
      <c r="S72" s="74">
        <v>239570.7</v>
      </c>
      <c r="AI72" s="22"/>
      <c r="AJ72" s="113"/>
      <c r="AK72" s="22"/>
      <c r="AL72" s="48"/>
      <c r="AM72" s="22"/>
      <c r="AN72" s="22"/>
      <c r="AO72" s="22"/>
    </row>
    <row r="73" spans="15:41" ht="12.75">
      <c r="O73" s="233"/>
      <c r="P73" s="65" t="s">
        <v>85</v>
      </c>
      <c r="Q73" s="65" t="s">
        <v>41</v>
      </c>
      <c r="R73" s="65"/>
      <c r="S73" s="74">
        <f>4.127*S7</f>
        <v>10710.390399999998</v>
      </c>
      <c r="AI73" s="22"/>
      <c r="AJ73" s="96"/>
      <c r="AK73" s="22"/>
      <c r="AL73" s="22"/>
      <c r="AM73" s="22"/>
      <c r="AN73" s="22"/>
      <c r="AO73" s="22"/>
    </row>
    <row r="74" spans="15:41" ht="23.25" customHeight="1">
      <c r="O74" s="224"/>
      <c r="P74" s="84" t="s">
        <v>26</v>
      </c>
      <c r="Q74" s="65" t="s">
        <v>41</v>
      </c>
      <c r="R74" s="65"/>
      <c r="S74" s="74">
        <f>S20-S44</f>
        <v>-10681.89040000015</v>
      </c>
      <c r="AI74" s="22"/>
      <c r="AJ74" s="105"/>
      <c r="AK74" s="22"/>
      <c r="AL74" s="22"/>
      <c r="AM74" s="22"/>
      <c r="AN74" s="22"/>
      <c r="AO74" s="22"/>
    </row>
    <row r="75" spans="15:41" ht="12.75" hidden="1">
      <c r="O75" s="225"/>
      <c r="P75" s="65"/>
      <c r="Q75" s="65"/>
      <c r="R75" s="65"/>
      <c r="S75" s="74"/>
      <c r="AI75" s="22"/>
      <c r="AJ75" s="22"/>
      <c r="AK75" s="22"/>
      <c r="AL75" s="22"/>
      <c r="AM75" s="22"/>
      <c r="AN75" s="22"/>
      <c r="AO75" s="22"/>
    </row>
    <row r="76" spans="15:41" ht="12.75" customHeight="1" hidden="1">
      <c r="O76" s="65"/>
      <c r="P76" s="65"/>
      <c r="Q76" s="65"/>
      <c r="R76" s="65"/>
      <c r="S76" s="65"/>
      <c r="AI76" s="22"/>
      <c r="AJ76" s="22"/>
      <c r="AK76" s="22"/>
      <c r="AL76" s="22"/>
      <c r="AM76" s="22"/>
      <c r="AN76" s="22"/>
      <c r="AO76" s="22"/>
    </row>
    <row r="77" spans="15:41" ht="12.75" hidden="1">
      <c r="O77" s="65"/>
      <c r="P77" s="65"/>
      <c r="Q77" s="65"/>
      <c r="R77" s="65"/>
      <c r="S77" s="74"/>
      <c r="AI77" s="22"/>
      <c r="AJ77" s="22"/>
      <c r="AK77" s="22"/>
      <c r="AL77" s="22"/>
      <c r="AM77" s="22"/>
      <c r="AN77" s="22"/>
      <c r="AO77" s="22"/>
    </row>
    <row r="78" spans="16:41" ht="12.75">
      <c r="P78" s="5" t="s">
        <v>74</v>
      </c>
      <c r="Q78" s="5"/>
      <c r="R78" s="5"/>
      <c r="S78" s="108">
        <v>17438.98</v>
      </c>
      <c r="AI78" s="22"/>
      <c r="AJ78" s="22"/>
      <c r="AK78" s="22"/>
      <c r="AL78" s="22"/>
      <c r="AM78" s="22"/>
      <c r="AN78" s="22"/>
      <c r="AO78" s="22"/>
    </row>
    <row r="79" spans="16:41" ht="12.75">
      <c r="P79" s="5"/>
      <c r="Q79" s="5"/>
      <c r="R79" s="5"/>
      <c r="S79" s="107">
        <f>SUM(S74:S78)</f>
        <v>6757.08959999985</v>
      </c>
      <c r="AI79" s="22"/>
      <c r="AJ79" s="22"/>
      <c r="AK79" s="22"/>
      <c r="AL79" s="22"/>
      <c r="AM79" s="22"/>
      <c r="AN79" s="22"/>
      <c r="AO79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3" man="1"/>
    <brk id="41" max="48" man="1"/>
    <brk id="93" max="4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U81"/>
  <sheetViews>
    <sheetView view="pageBreakPreview" zoomScaleSheetLayoutView="100" zoomScalePageLayoutView="0" workbookViewId="0" topLeftCell="O34">
      <selection activeCell="S45" sqref="S45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375" style="0" customWidth="1"/>
    <col min="38" max="38" width="12.125" style="0" customWidth="1"/>
    <col min="39" max="39" width="12.875" style="0" customWidth="1"/>
    <col min="40" max="40" width="3.12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2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124</v>
      </c>
      <c r="Q2" s="71"/>
      <c r="R2" s="71"/>
      <c r="S2" s="72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5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133"/>
      <c r="S4" s="65" t="s">
        <v>4</v>
      </c>
      <c r="T4" s="98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133"/>
      <c r="S5" s="65"/>
      <c r="T5" s="98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133"/>
      <c r="S6" s="65"/>
      <c r="T6" s="98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133"/>
      <c r="S7" s="65">
        <v>6914.4</v>
      </c>
      <c r="T7" s="98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188"/>
      <c r="S8" s="72" t="s">
        <v>107</v>
      </c>
      <c r="T8" s="195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133"/>
      <c r="S9" s="65">
        <v>307</v>
      </c>
      <c r="T9" s="97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176"/>
      <c r="S10" s="74">
        <v>3303.4</v>
      </c>
      <c r="T10" s="70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3.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189"/>
      <c r="S11" s="68">
        <v>1582.3</v>
      </c>
      <c r="T11" s="196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189"/>
      <c r="S12" s="65"/>
      <c r="T12" s="196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190"/>
      <c r="S13" s="66"/>
      <c r="T13" s="197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2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0.75" customHeight="1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190"/>
      <c r="S14" s="66"/>
      <c r="T14" s="197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123</v>
      </c>
      <c r="Q15" s="77"/>
      <c r="R15" s="190"/>
      <c r="S15" s="66">
        <v>-159921.06</v>
      </c>
      <c r="T15" s="198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139"/>
      <c r="AJ15" s="151"/>
      <c r="AK15" s="48"/>
      <c r="AL15" s="22"/>
      <c r="AM15" s="104"/>
      <c r="AN15" s="104"/>
      <c r="AO15" s="104"/>
      <c r="AP15" s="104"/>
      <c r="AQ15" s="104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 t="s">
        <v>96</v>
      </c>
      <c r="Q16" s="77"/>
      <c r="R16" s="190"/>
      <c r="S16" s="65">
        <v>-319091.8</v>
      </c>
      <c r="T16" s="197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191"/>
      <c r="S17" s="65"/>
      <c r="T17" s="199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22"/>
      <c r="AL17" s="22"/>
      <c r="AM17" s="106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192"/>
      <c r="S18" s="78">
        <v>788142.26</v>
      </c>
      <c r="T18" s="200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163"/>
      <c r="AK18" s="112"/>
      <c r="AL18" s="54"/>
      <c r="AM18" s="33"/>
      <c r="AN18" s="33"/>
      <c r="AO18" s="54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133"/>
      <c r="S19" s="78">
        <f aca="true" t="shared" si="0" ref="S19:S43">AK19+AL19</f>
        <v>0</v>
      </c>
      <c r="T19" s="97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164"/>
      <c r="AK19" s="95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193"/>
      <c r="S20" s="78">
        <v>4755619.61</v>
      </c>
      <c r="T20" s="201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6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193"/>
      <c r="S21" s="78">
        <v>1983520.4</v>
      </c>
      <c r="T21" s="201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65"/>
      <c r="AK21" s="112"/>
      <c r="AL21" s="15"/>
      <c r="AM21" s="119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193"/>
      <c r="S22" s="78">
        <f t="shared" si="0"/>
        <v>0</v>
      </c>
      <c r="T22" s="201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66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193"/>
      <c r="S23" s="78">
        <f t="shared" si="0"/>
        <v>0</v>
      </c>
      <c r="T23" s="201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66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193"/>
      <c r="S24" s="78">
        <f t="shared" si="0"/>
        <v>0</v>
      </c>
      <c r="T24" s="201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66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193"/>
      <c r="S25" s="78">
        <f t="shared" si="0"/>
        <v>0</v>
      </c>
      <c r="T25" s="201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66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193"/>
      <c r="S26" s="78">
        <f t="shared" si="0"/>
        <v>0</v>
      </c>
      <c r="T26" s="201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66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193"/>
      <c r="S27" s="78">
        <f t="shared" si="0"/>
        <v>0</v>
      </c>
      <c r="T27" s="201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66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194"/>
      <c r="S28" s="78">
        <f>S29+S30+S31+S32+S34</f>
        <v>2772099.2100000004</v>
      </c>
      <c r="T28" s="202"/>
      <c r="U28" s="169"/>
      <c r="V28" s="169"/>
      <c r="W28" s="169"/>
      <c r="X28" s="170"/>
      <c r="Y28" s="170"/>
      <c r="Z28" s="170"/>
      <c r="AA28" s="170"/>
      <c r="AB28" s="171"/>
      <c r="AC28" s="171"/>
      <c r="AD28" s="171"/>
      <c r="AE28" s="171"/>
      <c r="AF28" s="171"/>
      <c r="AG28" s="171"/>
      <c r="AH28" s="171"/>
      <c r="AI28" s="171"/>
      <c r="AJ28" s="167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193"/>
      <c r="S29" s="74">
        <v>651074.98</v>
      </c>
      <c r="T29" s="201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67"/>
      <c r="AK29" s="113"/>
      <c r="AL29" s="48"/>
      <c r="AM29" s="15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193"/>
      <c r="S30" s="74">
        <v>99950.28</v>
      </c>
      <c r="T30" s="201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67"/>
      <c r="AK30" s="113"/>
      <c r="AL30" s="48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193"/>
      <c r="S31" s="74">
        <v>385288.69</v>
      </c>
      <c r="T31" s="201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67"/>
      <c r="AK31" s="113"/>
      <c r="AL31" s="48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5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193"/>
      <c r="S32" s="74">
        <v>1574539.83</v>
      </c>
      <c r="T32" s="201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67"/>
      <c r="AK32" s="113"/>
      <c r="AL32" s="48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193"/>
      <c r="S33" s="74">
        <f t="shared" si="0"/>
        <v>0</v>
      </c>
      <c r="T33" s="201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68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3.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194"/>
      <c r="S34" s="74">
        <v>61245.43</v>
      </c>
      <c r="T34" s="110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67"/>
      <c r="AK34" s="113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194"/>
      <c r="S35" s="78">
        <f t="shared" si="0"/>
        <v>0</v>
      </c>
      <c r="T35" s="110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167"/>
      <c r="AK35" s="113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176"/>
      <c r="S36" s="78">
        <v>4794815.32</v>
      </c>
      <c r="T36" s="70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167"/>
      <c r="AK36" s="113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194"/>
      <c r="S37" s="78">
        <f t="shared" si="0"/>
        <v>0</v>
      </c>
      <c r="T37" s="110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141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194"/>
      <c r="S38" s="78">
        <f t="shared" si="0"/>
        <v>0</v>
      </c>
      <c r="T38" s="110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141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133"/>
      <c r="S39" s="78">
        <f t="shared" si="0"/>
        <v>0</v>
      </c>
      <c r="T39" s="6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149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133"/>
      <c r="S40" s="78">
        <f t="shared" si="0"/>
        <v>0</v>
      </c>
      <c r="T40" s="6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149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133"/>
      <c r="S41" s="78">
        <f t="shared" si="0"/>
        <v>0</v>
      </c>
      <c r="T41" s="6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149"/>
      <c r="AK41" s="112"/>
      <c r="AL41" s="8"/>
      <c r="AM41" s="8"/>
      <c r="AN41" s="8"/>
      <c r="AO41" s="8"/>
      <c r="AP41" s="8"/>
      <c r="AQ41" s="8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133"/>
      <c r="S42" s="78">
        <v>701732.72</v>
      </c>
      <c r="T42" s="6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149"/>
      <c r="AK42" s="112"/>
      <c r="AL42" s="7"/>
      <c r="AM42" s="8"/>
      <c r="AN42" s="8"/>
      <c r="AO42" s="8"/>
      <c r="AP42" s="8"/>
      <c r="AQ42" s="8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133"/>
      <c r="S43" s="78">
        <f t="shared" si="0"/>
        <v>0</v>
      </c>
      <c r="T43" s="6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8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/>
      <c r="P44" s="72" t="s">
        <v>17</v>
      </c>
      <c r="Q44" s="65" t="s">
        <v>41</v>
      </c>
      <c r="R44" s="133"/>
      <c r="S44" s="78">
        <f>S53+S45</f>
        <v>4583939.058800001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106"/>
      <c r="AN44" s="106"/>
      <c r="AO44" s="106"/>
      <c r="AP44" s="8"/>
      <c r="AQ44" s="8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71</v>
      </c>
      <c r="Q45" s="65" t="s">
        <v>41</v>
      </c>
      <c r="R45" s="133"/>
      <c r="S45" s="78">
        <f>S47+S48+S49+S50+S52</f>
        <v>2740077.1900000004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20"/>
      <c r="AL45" s="15"/>
      <c r="AM45" s="105"/>
      <c r="AN45" s="106"/>
      <c r="AO45" s="106"/>
      <c r="AP45" s="8"/>
      <c r="AQ45" s="8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133"/>
      <c r="S46" s="7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6"/>
      <c r="AK46" s="8"/>
      <c r="AL46" s="48"/>
      <c r="AM46" s="106"/>
      <c r="AN46" s="106"/>
      <c r="AO46" s="106"/>
      <c r="AP46" s="8"/>
      <c r="AQ46" s="8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133"/>
      <c r="S47" s="74">
        <v>654815.78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112"/>
      <c r="AL47" s="48"/>
      <c r="AM47" s="106"/>
      <c r="AN47" s="106"/>
      <c r="AO47" s="106"/>
      <c r="AP47" s="8"/>
      <c r="AQ47" s="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133"/>
      <c r="S48" s="74">
        <v>101924.35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112"/>
      <c r="AL48" s="48"/>
      <c r="AM48" s="105"/>
      <c r="AN48" s="106"/>
      <c r="AO48" s="106"/>
      <c r="AP48" s="8"/>
      <c r="AQ48" s="8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133"/>
      <c r="S49" s="74">
        <v>372084.38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112"/>
      <c r="AL49" s="48"/>
      <c r="AM49" s="105"/>
      <c r="AN49" s="106"/>
      <c r="AO49" s="106"/>
      <c r="AP49" s="8"/>
      <c r="AQ49" s="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133"/>
      <c r="S50" s="74">
        <v>1574541.48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112"/>
      <c r="AL50" s="48"/>
      <c r="AM50" s="106"/>
      <c r="AN50" s="106"/>
      <c r="AO50" s="106"/>
      <c r="AP50" s="8"/>
      <c r="AQ50" s="8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0.7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133"/>
      <c r="S51" s="74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6"/>
      <c r="AK51" s="112"/>
      <c r="AL51" s="17"/>
      <c r="AM51" s="106"/>
      <c r="AN51" s="106"/>
      <c r="AO51" s="106"/>
      <c r="AP51" s="8"/>
      <c r="AQ51" s="8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133"/>
      <c r="S52" s="74">
        <v>36711.2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112"/>
      <c r="AL52" s="21"/>
      <c r="AM52" s="106"/>
      <c r="AN52" s="106"/>
      <c r="AO52" s="106"/>
      <c r="AP52" s="8"/>
      <c r="AQ52" s="8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133"/>
      <c r="S53" s="78">
        <f>S54+S56+S57+S59+S61+S70+S72+S73+S74+S75</f>
        <v>1843861.8687999998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22"/>
      <c r="AL53" s="48"/>
      <c r="AM53" s="105"/>
      <c r="AN53" s="106"/>
      <c r="AO53" s="106"/>
      <c r="AP53" s="8"/>
      <c r="AQ53" s="8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133"/>
      <c r="S54" s="74">
        <v>190185.72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48"/>
      <c r="AL54" s="48"/>
      <c r="AM54" s="184"/>
      <c r="AN54" s="8"/>
      <c r="AO54" s="8"/>
      <c r="AP54" s="8"/>
      <c r="AQ54" s="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133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184"/>
      <c r="AN55" s="8"/>
      <c r="AO55" s="8"/>
      <c r="AP55" s="8"/>
      <c r="AQ55" s="8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133"/>
      <c r="S56" s="74">
        <v>220253.11</v>
      </c>
      <c r="T56" s="203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184"/>
      <c r="AN56" s="8"/>
      <c r="AO56" s="8"/>
      <c r="AP56" s="8"/>
      <c r="AQ56" s="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133"/>
      <c r="S57" s="74">
        <v>182103.77</v>
      </c>
      <c r="T57" s="203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184"/>
      <c r="AN57" s="8"/>
      <c r="AO57" s="8"/>
      <c r="AP57" s="8"/>
      <c r="AQ57" s="8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133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48"/>
      <c r="AL58" s="48"/>
      <c r="AM58" s="184"/>
      <c r="AN58" s="8"/>
      <c r="AO58" s="8"/>
      <c r="AP58" s="8"/>
      <c r="AQ58" s="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133"/>
      <c r="S59" s="65">
        <v>5807.76</v>
      </c>
      <c r="T59" s="204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184"/>
      <c r="AN59" s="8"/>
      <c r="AO59" s="8"/>
      <c r="AP59" s="8"/>
      <c r="AQ59" s="8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133"/>
      <c r="S60" s="65"/>
      <c r="T60" s="204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48"/>
      <c r="AL60" s="48"/>
      <c r="AM60" s="184"/>
      <c r="AN60" s="8"/>
      <c r="AO60" s="8"/>
      <c r="AP60" s="8"/>
      <c r="AQ60" s="8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3" ht="12.75">
      <c r="O61" s="232"/>
      <c r="P61" s="65" t="s">
        <v>32</v>
      </c>
      <c r="Q61" s="65" t="s">
        <v>41</v>
      </c>
      <c r="R61" s="133"/>
      <c r="S61" s="74">
        <f>S62+S63+S64+S65+S66+S68+S69</f>
        <v>227601.74000000002</v>
      </c>
      <c r="T61" s="205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85"/>
      <c r="AK61" s="7"/>
      <c r="AL61" s="186"/>
      <c r="AM61" s="95"/>
      <c r="AN61" s="95"/>
      <c r="AO61" s="95"/>
      <c r="AP61" s="113"/>
      <c r="AQ61" s="22"/>
    </row>
    <row r="62" spans="15:43" ht="12.75">
      <c r="O62" s="232"/>
      <c r="P62" s="65" t="s">
        <v>77</v>
      </c>
      <c r="Q62" s="65" t="s">
        <v>41</v>
      </c>
      <c r="R62" s="133"/>
      <c r="S62" s="74">
        <v>2250.3</v>
      </c>
      <c r="AJ62" s="113"/>
      <c r="AK62" s="7"/>
      <c r="AL62" s="48"/>
      <c r="AM62" s="95"/>
      <c r="AN62" s="95"/>
      <c r="AO62" s="95"/>
      <c r="AP62" s="95"/>
      <c r="AQ62" s="22"/>
    </row>
    <row r="63" spans="15:43" ht="12.75">
      <c r="O63" s="232"/>
      <c r="P63" s="65" t="s">
        <v>34</v>
      </c>
      <c r="Q63" s="65" t="s">
        <v>41</v>
      </c>
      <c r="R63" s="133"/>
      <c r="S63" s="74">
        <v>105717.95</v>
      </c>
      <c r="AJ63" s="113"/>
      <c r="AK63" s="22"/>
      <c r="AL63" s="48"/>
      <c r="AM63" s="95"/>
      <c r="AN63" s="95"/>
      <c r="AO63" s="95"/>
      <c r="AP63" s="113"/>
      <c r="AQ63" s="22"/>
    </row>
    <row r="64" spans="15:43" ht="12.75">
      <c r="O64" s="232"/>
      <c r="P64" s="65" t="s">
        <v>87</v>
      </c>
      <c r="Q64" s="65" t="s">
        <v>41</v>
      </c>
      <c r="R64" s="133"/>
      <c r="S64" s="74">
        <v>50866.97</v>
      </c>
      <c r="AJ64" s="113"/>
      <c r="AK64" s="22"/>
      <c r="AL64" s="48"/>
      <c r="AM64" s="95"/>
      <c r="AN64" s="95"/>
      <c r="AO64" s="95"/>
      <c r="AP64" s="113"/>
      <c r="AQ64" s="22"/>
    </row>
    <row r="65" spans="15:43" ht="12.75">
      <c r="O65" s="232"/>
      <c r="P65" s="65" t="s">
        <v>89</v>
      </c>
      <c r="Q65" s="65" t="s">
        <v>41</v>
      </c>
      <c r="R65" s="133"/>
      <c r="S65" s="74">
        <v>1753.63</v>
      </c>
      <c r="AJ65" s="113"/>
      <c r="AK65" s="22"/>
      <c r="AL65" s="48"/>
      <c r="AM65" s="95"/>
      <c r="AN65" s="95"/>
      <c r="AO65" s="95"/>
      <c r="AP65" s="113"/>
      <c r="AQ65" s="22"/>
    </row>
    <row r="66" spans="15:43" ht="12.75">
      <c r="O66" s="232"/>
      <c r="P66" s="65" t="s">
        <v>35</v>
      </c>
      <c r="Q66" s="65" t="s">
        <v>41</v>
      </c>
      <c r="R66" s="133"/>
      <c r="S66" s="74">
        <v>65690.54</v>
      </c>
      <c r="AJ66" s="113"/>
      <c r="AK66" s="22"/>
      <c r="AL66" s="48"/>
      <c r="AM66" s="95"/>
      <c r="AN66" s="95"/>
      <c r="AO66" s="95"/>
      <c r="AP66" s="113"/>
      <c r="AQ66" s="22"/>
    </row>
    <row r="67" spans="15:43" ht="14.25" customHeight="1" hidden="1">
      <c r="O67" s="232"/>
      <c r="P67" s="65"/>
      <c r="Q67" s="65"/>
      <c r="R67" s="133"/>
      <c r="S67" s="74"/>
      <c r="AJ67" s="113"/>
      <c r="AK67" s="22"/>
      <c r="AL67" s="48"/>
      <c r="AM67" s="184"/>
      <c r="AN67" s="22"/>
      <c r="AO67" s="22"/>
      <c r="AP67" s="22"/>
      <c r="AQ67" s="22"/>
    </row>
    <row r="68" spans="15:43" ht="14.25" customHeight="1">
      <c r="O68" s="232"/>
      <c r="P68" s="65" t="s">
        <v>114</v>
      </c>
      <c r="Q68" s="65"/>
      <c r="R68" s="133"/>
      <c r="S68" s="74">
        <v>272.25</v>
      </c>
      <c r="AJ68" s="113"/>
      <c r="AK68" s="22"/>
      <c r="AL68" s="48"/>
      <c r="AM68" s="184"/>
      <c r="AN68" s="22"/>
      <c r="AO68" s="22"/>
      <c r="AP68" s="22"/>
      <c r="AQ68" s="22"/>
    </row>
    <row r="69" spans="15:43" ht="14.25">
      <c r="O69" s="232"/>
      <c r="P69" s="65" t="s">
        <v>62</v>
      </c>
      <c r="Q69" s="65" t="s">
        <v>41</v>
      </c>
      <c r="R69" s="133"/>
      <c r="S69" s="74">
        <v>1050.1</v>
      </c>
      <c r="AJ69" s="113"/>
      <c r="AK69" s="22"/>
      <c r="AL69" s="48"/>
      <c r="AM69" s="184"/>
      <c r="AN69" s="22"/>
      <c r="AO69" s="22"/>
      <c r="AP69" s="22"/>
      <c r="AQ69" s="22"/>
    </row>
    <row r="70" spans="15:43" ht="12" customHeight="1">
      <c r="O70" s="232"/>
      <c r="P70" s="65" t="s">
        <v>29</v>
      </c>
      <c r="Q70" s="65" t="s">
        <v>41</v>
      </c>
      <c r="R70" s="133"/>
      <c r="S70" s="65">
        <v>24177.43</v>
      </c>
      <c r="T70" s="204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133"/>
      <c r="AJ70" s="95"/>
      <c r="AK70" s="96"/>
      <c r="AL70" s="48"/>
      <c r="AM70" s="184"/>
      <c r="AN70" s="22"/>
      <c r="AO70" s="22"/>
      <c r="AP70" s="22"/>
      <c r="AQ70" s="22"/>
    </row>
    <row r="71" spans="15:43" ht="15" customHeight="1" hidden="1">
      <c r="O71" s="232"/>
      <c r="P71" s="65"/>
      <c r="Q71" s="65" t="s">
        <v>41</v>
      </c>
      <c r="R71" s="133"/>
      <c r="S71" s="65"/>
      <c r="AJ71" s="95"/>
      <c r="AK71" s="8"/>
      <c r="AL71" s="48"/>
      <c r="AM71" s="184"/>
      <c r="AN71" s="22"/>
      <c r="AO71" s="22"/>
      <c r="AP71" s="22"/>
      <c r="AQ71" s="22"/>
    </row>
    <row r="72" spans="15:43" ht="14.25">
      <c r="O72" s="232"/>
      <c r="P72" s="65" t="s">
        <v>55</v>
      </c>
      <c r="Q72" s="65" t="s">
        <v>41</v>
      </c>
      <c r="R72" s="133"/>
      <c r="S72" s="74">
        <v>285421.2</v>
      </c>
      <c r="T72" s="203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176"/>
      <c r="AJ72" s="113"/>
      <c r="AK72" s="7"/>
      <c r="AL72" s="48"/>
      <c r="AM72" s="184"/>
      <c r="AN72" s="22"/>
      <c r="AO72" s="22"/>
      <c r="AP72" s="22"/>
      <c r="AQ72" s="22"/>
    </row>
    <row r="73" spans="15:43" ht="14.25">
      <c r="O73" s="232"/>
      <c r="P73" s="65" t="s">
        <v>73</v>
      </c>
      <c r="Q73" s="65" t="s">
        <v>41</v>
      </c>
      <c r="R73" s="133"/>
      <c r="S73" s="74">
        <v>41486.4</v>
      </c>
      <c r="T73" s="203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176"/>
      <c r="AJ73" s="113"/>
      <c r="AK73" s="7"/>
      <c r="AL73" s="48"/>
      <c r="AM73" s="187"/>
      <c r="AN73" s="22"/>
      <c r="AO73" s="22"/>
      <c r="AP73" s="22"/>
      <c r="AQ73" s="22"/>
    </row>
    <row r="74" spans="15:43" ht="12.75">
      <c r="O74" s="232"/>
      <c r="P74" s="65" t="s">
        <v>42</v>
      </c>
      <c r="Q74" s="65" t="s">
        <v>41</v>
      </c>
      <c r="R74" s="133"/>
      <c r="S74" s="74">
        <v>638289.01</v>
      </c>
      <c r="AJ74" s="113"/>
      <c r="AK74" s="22"/>
      <c r="AL74" s="48"/>
      <c r="AM74" s="22"/>
      <c r="AN74" s="22"/>
      <c r="AO74" s="22"/>
      <c r="AP74" s="22"/>
      <c r="AQ74" s="22"/>
    </row>
    <row r="75" spans="15:43" ht="12.75">
      <c r="O75" s="233"/>
      <c r="P75" s="65" t="s">
        <v>85</v>
      </c>
      <c r="Q75" s="65" t="s">
        <v>41</v>
      </c>
      <c r="R75" s="133"/>
      <c r="S75" s="74">
        <f>4.127*S7</f>
        <v>28535.728799999997</v>
      </c>
      <c r="AJ75" s="96"/>
      <c r="AK75" s="22"/>
      <c r="AL75" s="22"/>
      <c r="AM75" s="22"/>
      <c r="AN75" s="22"/>
      <c r="AO75" s="22"/>
      <c r="AP75" s="22"/>
      <c r="AQ75" s="22"/>
    </row>
    <row r="76" spans="15:43" ht="24">
      <c r="O76" s="224"/>
      <c r="P76" s="84" t="s">
        <v>26</v>
      </c>
      <c r="Q76" s="65" t="s">
        <v>41</v>
      </c>
      <c r="R76" s="133"/>
      <c r="S76" s="74">
        <f>S15+S16+S20-S44</f>
        <v>-307332.3088000007</v>
      </c>
      <c r="AJ76" s="105"/>
      <c r="AK76" s="22"/>
      <c r="AL76" s="22"/>
      <c r="AM76" s="22"/>
      <c r="AN76" s="22"/>
      <c r="AO76" s="22"/>
      <c r="AP76" s="22"/>
      <c r="AQ76" s="22"/>
    </row>
    <row r="77" spans="15:43" ht="12.75">
      <c r="O77" s="225"/>
      <c r="P77" s="65" t="s">
        <v>74</v>
      </c>
      <c r="Q77" s="65"/>
      <c r="R77" s="133"/>
      <c r="S77" s="74">
        <v>20691.07</v>
      </c>
      <c r="AJ77" s="22"/>
      <c r="AK77" s="22"/>
      <c r="AL77" s="22"/>
      <c r="AM77" s="22"/>
      <c r="AN77" s="22"/>
      <c r="AO77" s="22"/>
      <c r="AP77" s="22"/>
      <c r="AQ77" s="22"/>
    </row>
    <row r="78" spans="15:43" ht="12.75" customHeight="1" hidden="1">
      <c r="O78" s="65"/>
      <c r="P78" s="65"/>
      <c r="Q78" s="65"/>
      <c r="R78" s="133"/>
      <c r="S78" s="65"/>
      <c r="AJ78" s="22"/>
      <c r="AK78" s="22"/>
      <c r="AL78" s="22"/>
      <c r="AM78" s="22"/>
      <c r="AN78" s="22"/>
      <c r="AO78" s="22"/>
      <c r="AP78" s="22"/>
      <c r="AQ78" s="22"/>
    </row>
    <row r="79" spans="15:43" ht="12.75">
      <c r="O79" s="65"/>
      <c r="P79" s="65" t="s">
        <v>84</v>
      </c>
      <c r="Q79" s="65"/>
      <c r="R79" s="133"/>
      <c r="S79" s="74">
        <f>SUM(S76:S78)</f>
        <v>-286641.2388000007</v>
      </c>
      <c r="AJ79" s="96"/>
      <c r="AK79" s="22"/>
      <c r="AL79" s="22"/>
      <c r="AM79" s="22"/>
      <c r="AN79" s="22"/>
      <c r="AO79" s="22"/>
      <c r="AP79" s="22"/>
      <c r="AQ79" s="22"/>
    </row>
    <row r="80" spans="19:43" ht="12.75">
      <c r="S80" s="109"/>
      <c r="AJ80" s="22"/>
      <c r="AK80" s="22"/>
      <c r="AL80" s="22"/>
      <c r="AM80" s="22"/>
      <c r="AN80" s="22"/>
      <c r="AO80" s="22"/>
      <c r="AP80" s="22"/>
      <c r="AQ80" s="22"/>
    </row>
    <row r="81" spans="36:43" ht="12.75">
      <c r="AJ81" s="22"/>
      <c r="AK81" s="22"/>
      <c r="AL81" s="22"/>
      <c r="AM81" s="22"/>
      <c r="AN81" s="22"/>
      <c r="AO81" s="22"/>
      <c r="AP81" s="22"/>
      <c r="AQ81" s="22"/>
    </row>
  </sheetData>
  <sheetProtection/>
  <mergeCells count="7">
    <mergeCell ref="O17:O43"/>
    <mergeCell ref="O44:O75"/>
    <mergeCell ref="O76:O77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9" man="1"/>
    <brk id="41" max="48" man="1"/>
    <brk id="93" max="4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U81"/>
  <sheetViews>
    <sheetView view="pageBreakPreview" zoomScaleSheetLayoutView="100" zoomScalePageLayoutView="0" workbookViewId="0" topLeftCell="O20">
      <selection activeCell="AQ32" sqref="AQ32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2.875" style="0" customWidth="1"/>
    <col min="37" max="37" width="11.00390625" style="0" customWidth="1"/>
    <col min="38" max="38" width="12.125" style="0" customWidth="1"/>
    <col min="39" max="39" width="11.75390625" style="0" customWidth="1"/>
    <col min="40" max="40" width="11.125" style="0" hidden="1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120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65">
        <v>2672.1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72" t="s">
        <v>108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65">
        <v>129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2057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3.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1050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2.5" customHeight="1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/>
      <c r="Q15" s="77"/>
      <c r="R15" s="77"/>
      <c r="S15" s="66"/>
      <c r="T15" s="64">
        <v>82186.76</v>
      </c>
      <c r="U15" s="64">
        <v>82186.76</v>
      </c>
      <c r="V15" s="64">
        <v>82186.76</v>
      </c>
      <c r="W15" s="64">
        <v>82186.76</v>
      </c>
      <c r="X15" s="64">
        <v>82186.76</v>
      </c>
      <c r="Y15" s="64">
        <v>82186.76</v>
      </c>
      <c r="Z15" s="64">
        <v>82186.76</v>
      </c>
      <c r="AA15" s="64">
        <v>82186.76</v>
      </c>
      <c r="AB15" s="64">
        <v>82186.76</v>
      </c>
      <c r="AC15" s="64">
        <v>82186.76</v>
      </c>
      <c r="AD15" s="64">
        <v>82186.76</v>
      </c>
      <c r="AE15" s="64">
        <v>82186.76</v>
      </c>
      <c r="AF15" s="64">
        <v>82186.76</v>
      </c>
      <c r="AG15" s="64">
        <v>82186.76</v>
      </c>
      <c r="AH15" s="64">
        <v>82186.76</v>
      </c>
      <c r="AI15" s="139">
        <v>82186.76</v>
      </c>
      <c r="AJ15" s="140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106"/>
      <c r="AK17" s="106"/>
      <c r="AL17" s="106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80"/>
      <c r="S18" s="78">
        <v>218503.08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65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7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1968555.97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5"/>
      <c r="AL20" s="121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.7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f>S20-S28</f>
        <v>748401.8400000001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19"/>
      <c r="AK21" s="1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/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S29+S30+S31+S32+S33+S34</f>
        <v>1220154.13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5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265428.56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5"/>
      <c r="AL29" s="121"/>
      <c r="AM29" s="122"/>
      <c r="AN29" s="122"/>
      <c r="AO29" s="121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48758.82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5"/>
      <c r="AL30" s="121"/>
      <c r="AM30" s="128"/>
      <c r="AN30" s="128"/>
      <c r="AO30" s="127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176218.55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22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600727.53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5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37</v>
      </c>
      <c r="Q33" s="65" t="s">
        <v>41</v>
      </c>
      <c r="R33" s="81"/>
      <c r="S33" s="74">
        <v>115450.69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5"/>
      <c r="AK33" s="1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4.2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13569.98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24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4"/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24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74"/>
      <c r="S36" s="78">
        <v>1933559.93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65" t="s">
        <v>41</v>
      </c>
      <c r="R37" s="82"/>
      <c r="S37" s="74"/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65" t="s">
        <v>41</v>
      </c>
      <c r="R38" s="82"/>
      <c r="S38" s="74"/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65" t="s">
        <v>41</v>
      </c>
      <c r="R39" s="65"/>
      <c r="S39" s="7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65" t="s">
        <v>41</v>
      </c>
      <c r="R40" s="65"/>
      <c r="S40" s="65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65" t="s">
        <v>41</v>
      </c>
      <c r="R41" s="65"/>
      <c r="S41" s="65"/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8"/>
      <c r="AL41" s="8"/>
      <c r="AM41" s="8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253499.12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7"/>
      <c r="AL42" s="7"/>
      <c r="AM42" s="8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1907699.3479999998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8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70</v>
      </c>
      <c r="Q45" s="65" t="s">
        <v>41</v>
      </c>
      <c r="R45" s="65"/>
      <c r="S45" s="78">
        <f>S47+S48+S49+S50+S51+S52</f>
        <v>1169704.0499999998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8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65">
        <v>239168.22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122"/>
      <c r="AL47" s="121"/>
      <c r="AM47" s="8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47043.79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121"/>
      <c r="AL48" s="48"/>
      <c r="AM48" s="8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165592.76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8"/>
      <c r="AN49" s="8"/>
      <c r="AO49" s="8"/>
      <c r="AP49" s="8"/>
      <c r="AQ49" s="8"/>
      <c r="AR49" s="8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65">
        <v>600728.22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6"/>
      <c r="AK50" s="7"/>
      <c r="AL50" s="48"/>
      <c r="AM50" s="8"/>
      <c r="AN50" s="8"/>
      <c r="AO50" s="8"/>
      <c r="AP50" s="8"/>
      <c r="AQ50" s="8"/>
      <c r="AR50" s="8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37</v>
      </c>
      <c r="Q51" s="65" t="s">
        <v>41</v>
      </c>
      <c r="R51" s="65"/>
      <c r="S51" s="65">
        <v>109380.43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6"/>
      <c r="AK51" s="7"/>
      <c r="AL51" s="48"/>
      <c r="AM51" s="8"/>
      <c r="AN51" s="8"/>
      <c r="AO51" s="8"/>
      <c r="AP51" s="8"/>
      <c r="AQ51" s="8"/>
      <c r="AR51" s="8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65">
        <v>7790.63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48"/>
      <c r="AM52" s="8"/>
      <c r="AN52" s="8"/>
      <c r="AO52" s="8"/>
      <c r="AP52" s="8"/>
      <c r="AQ52" s="8"/>
      <c r="AR52" s="8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737995.298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48"/>
      <c r="AK53" s="7"/>
      <c r="AL53" s="112"/>
      <c r="AM53" s="8"/>
      <c r="AN53" s="8"/>
      <c r="AO53" s="8"/>
      <c r="AP53" s="8"/>
      <c r="AQ53" s="8"/>
      <c r="AR53" s="8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73498.78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8"/>
      <c r="AP54" s="8"/>
      <c r="AQ54" s="8"/>
      <c r="AR54" s="8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1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8"/>
      <c r="AR55" s="8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99654.36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8"/>
      <c r="AP56" s="8"/>
      <c r="AQ56" s="8"/>
      <c r="AR56" s="8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76955.53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8"/>
      <c r="AP57" s="8"/>
      <c r="AQ57" s="8"/>
      <c r="AR57" s="8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8"/>
      <c r="AQ58" s="8"/>
      <c r="AR58" s="8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74">
        <v>4385.6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8"/>
      <c r="AP59" s="8"/>
      <c r="AQ59" s="8"/>
      <c r="AR59" s="8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8"/>
      <c r="AP60" s="8"/>
      <c r="AQ60" s="8"/>
      <c r="AR60" s="8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4" ht="12" customHeight="1">
      <c r="O61" s="232"/>
      <c r="P61" s="65" t="s">
        <v>32</v>
      </c>
      <c r="Q61" s="65" t="s">
        <v>41</v>
      </c>
      <c r="R61" s="65"/>
      <c r="S61" s="74">
        <f>S62+S63+S64+S66+S67+S68</f>
        <v>186278.38</v>
      </c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133"/>
      <c r="AJ61" s="95"/>
      <c r="AK61" s="7"/>
      <c r="AL61" s="95"/>
      <c r="AM61" s="95"/>
      <c r="AN61" s="95"/>
      <c r="AO61" s="113"/>
      <c r="AP61" s="22"/>
      <c r="AQ61" s="22"/>
      <c r="AR61" s="22"/>
    </row>
    <row r="62" spans="15:44" ht="12.75">
      <c r="O62" s="232"/>
      <c r="P62" s="65" t="s">
        <v>33</v>
      </c>
      <c r="Q62" s="65" t="s">
        <v>41</v>
      </c>
      <c r="R62" s="65"/>
      <c r="S62" s="65">
        <v>85219.45</v>
      </c>
      <c r="AJ62" s="95"/>
      <c r="AK62" s="7"/>
      <c r="AL62" s="95"/>
      <c r="AM62" s="95"/>
      <c r="AN62" s="95"/>
      <c r="AO62" s="95"/>
      <c r="AP62" s="22"/>
      <c r="AQ62" s="22"/>
      <c r="AR62" s="22"/>
    </row>
    <row r="63" spans="15:44" ht="12.75">
      <c r="O63" s="232"/>
      <c r="P63" s="65" t="s">
        <v>34</v>
      </c>
      <c r="Q63" s="65" t="s">
        <v>41</v>
      </c>
      <c r="R63" s="65"/>
      <c r="S63" s="74">
        <v>29318.64</v>
      </c>
      <c r="AJ63" s="113"/>
      <c r="AK63" s="22"/>
      <c r="AL63" s="95"/>
      <c r="AM63" s="95"/>
      <c r="AN63" s="95"/>
      <c r="AO63" s="113"/>
      <c r="AP63" s="22"/>
      <c r="AQ63" s="22"/>
      <c r="AR63" s="22"/>
    </row>
    <row r="64" spans="15:44" ht="12.75">
      <c r="O64" s="232"/>
      <c r="P64" s="65" t="s">
        <v>87</v>
      </c>
      <c r="Q64" s="65" t="s">
        <v>41</v>
      </c>
      <c r="R64" s="65"/>
      <c r="S64" s="74">
        <v>50062.05</v>
      </c>
      <c r="AJ64" s="113"/>
      <c r="AK64" s="22"/>
      <c r="AL64" s="95"/>
      <c r="AM64" s="95"/>
      <c r="AN64" s="95"/>
      <c r="AO64" s="113"/>
      <c r="AP64" s="22"/>
      <c r="AQ64" s="22"/>
      <c r="AR64" s="22"/>
    </row>
    <row r="65" spans="15:44" ht="12.75" hidden="1">
      <c r="O65" s="232"/>
      <c r="P65" s="65" t="s">
        <v>88</v>
      </c>
      <c r="Q65" s="65" t="s">
        <v>41</v>
      </c>
      <c r="R65" s="65"/>
      <c r="S65" s="74"/>
      <c r="AJ65" s="113"/>
      <c r="AK65" s="22"/>
      <c r="AL65" s="95"/>
      <c r="AM65" s="95"/>
      <c r="AN65" s="95"/>
      <c r="AO65" s="113"/>
      <c r="AP65" s="22"/>
      <c r="AQ65" s="22"/>
      <c r="AR65" s="22"/>
    </row>
    <row r="66" spans="15:44" ht="12.75">
      <c r="O66" s="232"/>
      <c r="P66" s="65" t="s">
        <v>35</v>
      </c>
      <c r="Q66" s="65" t="s">
        <v>41</v>
      </c>
      <c r="R66" s="65"/>
      <c r="S66" s="74">
        <v>10374.05</v>
      </c>
      <c r="AJ66" s="113"/>
      <c r="AK66" s="22"/>
      <c r="AL66" s="95"/>
      <c r="AM66" s="95"/>
      <c r="AN66" s="95"/>
      <c r="AO66" s="113"/>
      <c r="AP66" s="22"/>
      <c r="AQ66" s="22"/>
      <c r="AR66" s="22"/>
    </row>
    <row r="67" spans="15:44" ht="12.75">
      <c r="O67" s="232"/>
      <c r="P67" s="65" t="s">
        <v>60</v>
      </c>
      <c r="Q67" s="65" t="s">
        <v>41</v>
      </c>
      <c r="R67" s="65"/>
      <c r="S67" s="74">
        <v>6963.15</v>
      </c>
      <c r="AJ67" s="113"/>
      <c r="AK67" s="22"/>
      <c r="AL67" s="48"/>
      <c r="AM67" s="22"/>
      <c r="AN67" s="22"/>
      <c r="AO67" s="22"/>
      <c r="AP67" s="22"/>
      <c r="AQ67" s="22"/>
      <c r="AR67" s="22"/>
    </row>
    <row r="68" spans="15:44" ht="12.75">
      <c r="O68" s="232"/>
      <c r="P68" s="65" t="s">
        <v>59</v>
      </c>
      <c r="Q68" s="65" t="s">
        <v>41</v>
      </c>
      <c r="R68" s="65"/>
      <c r="S68" s="74">
        <v>4341.04</v>
      </c>
      <c r="AJ68" s="113"/>
      <c r="AK68" s="22"/>
      <c r="AL68" s="48"/>
      <c r="AM68" s="22"/>
      <c r="AN68" s="22"/>
      <c r="AO68" s="22"/>
      <c r="AP68" s="22"/>
      <c r="AQ68" s="22"/>
      <c r="AR68" s="22"/>
    </row>
    <row r="69" spans="15:44" ht="12" customHeight="1">
      <c r="O69" s="232"/>
      <c r="P69" s="65" t="s">
        <v>29</v>
      </c>
      <c r="Q69" s="65" t="s">
        <v>41</v>
      </c>
      <c r="R69" s="65"/>
      <c r="S69" s="65">
        <v>9693.77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  <c r="AO69" s="22"/>
      <c r="AP69" s="22"/>
      <c r="AQ69" s="22"/>
      <c r="AR69" s="22"/>
    </row>
    <row r="70" spans="15:44" ht="15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  <c r="AO70" s="22"/>
      <c r="AP70" s="22"/>
      <c r="AQ70" s="22"/>
      <c r="AR70" s="22"/>
    </row>
    <row r="71" spans="15:44" ht="12.75">
      <c r="O71" s="232"/>
      <c r="P71" s="65" t="s">
        <v>30</v>
      </c>
      <c r="Q71" s="65" t="s">
        <v>41</v>
      </c>
      <c r="R71" s="65"/>
      <c r="S71" s="74">
        <v>29831.56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76"/>
      <c r="AJ71" s="113"/>
      <c r="AK71" s="113"/>
      <c r="AL71" s="96"/>
      <c r="AM71" s="22"/>
      <c r="AN71" s="22"/>
      <c r="AO71" s="22"/>
      <c r="AP71" s="22"/>
      <c r="AQ71" s="22"/>
      <c r="AR71" s="22"/>
    </row>
    <row r="72" spans="15:44" ht="12" customHeight="1">
      <c r="O72" s="232"/>
      <c r="P72" s="65" t="s">
        <v>42</v>
      </c>
      <c r="Q72" s="65" t="s">
        <v>41</v>
      </c>
      <c r="R72" s="65"/>
      <c r="S72" s="74">
        <v>246795.15</v>
      </c>
      <c r="AJ72" s="113"/>
      <c r="AK72" s="22"/>
      <c r="AL72" s="48"/>
      <c r="AM72" s="22"/>
      <c r="AN72" s="22"/>
      <c r="AO72" s="22"/>
      <c r="AP72" s="22"/>
      <c r="AQ72" s="22"/>
      <c r="AR72" s="22"/>
    </row>
    <row r="73" spans="15:44" ht="12.75">
      <c r="O73" s="233"/>
      <c r="P73" s="65" t="s">
        <v>170</v>
      </c>
      <c r="Q73" s="65" t="s">
        <v>41</v>
      </c>
      <c r="R73" s="65"/>
      <c r="S73" s="74">
        <f>0.34*12*S7</f>
        <v>10902.168</v>
      </c>
      <c r="AJ73" s="96"/>
      <c r="AK73" s="96"/>
      <c r="AL73" s="22"/>
      <c r="AM73" s="22"/>
      <c r="AN73" s="22"/>
      <c r="AO73" s="22"/>
      <c r="AP73" s="22"/>
      <c r="AQ73" s="22"/>
      <c r="AR73" s="22"/>
    </row>
    <row r="74" spans="15:44" ht="23.25" customHeight="1">
      <c r="O74" s="236"/>
      <c r="P74" s="84" t="s">
        <v>26</v>
      </c>
      <c r="Q74" s="65" t="s">
        <v>41</v>
      </c>
      <c r="R74" s="65"/>
      <c r="S74" s="74">
        <f>S20-S44</f>
        <v>60856.62200000021</v>
      </c>
      <c r="AJ74" s="105"/>
      <c r="AK74" s="22"/>
      <c r="AL74" s="22"/>
      <c r="AM74" s="22"/>
      <c r="AN74" s="22"/>
      <c r="AO74" s="22"/>
      <c r="AP74" s="22"/>
      <c r="AQ74" s="22"/>
      <c r="AR74" s="22"/>
    </row>
    <row r="75" spans="15:44" ht="0.75" customHeight="1" hidden="1">
      <c r="O75" s="236"/>
      <c r="P75" s="65"/>
      <c r="Q75" s="65"/>
      <c r="R75" s="65"/>
      <c r="S75" s="130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5:44" ht="12.75" hidden="1">
      <c r="O76" s="65"/>
      <c r="P76" s="65"/>
      <c r="Q76" s="65"/>
      <c r="R76" s="65"/>
      <c r="S76" s="65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5:44" ht="12.75" hidden="1">
      <c r="O77" s="135"/>
      <c r="P77" s="135"/>
      <c r="Q77" s="135"/>
      <c r="R77" s="135"/>
      <c r="S77" s="137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5:44" ht="12.75"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5:36" ht="12.75">
      <c r="O79" s="22"/>
      <c r="P79" s="22"/>
      <c r="Q79" s="22"/>
      <c r="R79" s="22"/>
      <c r="S79" s="96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</row>
    <row r="80" spans="15:36" ht="12.75"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</row>
    <row r="81" spans="15:36" ht="12.75"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3" man="1"/>
    <brk id="41" max="48" man="1"/>
    <brk id="9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78"/>
  <sheetViews>
    <sheetView view="pageBreakPreview" zoomScaleSheetLayoutView="100" zoomScalePageLayoutView="0" workbookViewId="0" topLeftCell="O1">
      <selection activeCell="AK8" sqref="AK8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7.625" style="0" customWidth="1"/>
    <col min="39" max="39" width="5.625" style="0" customWidth="1"/>
    <col min="40" max="40" width="11.37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154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85">
        <v>459.7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 t="s">
        <v>10</v>
      </c>
      <c r="S8" s="152" t="s">
        <v>113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85">
        <v>20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1193.1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243.8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179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2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2.5" customHeight="1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6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149</v>
      </c>
      <c r="Q15" s="77"/>
      <c r="R15" s="77"/>
      <c r="S15" s="66">
        <v>15027.7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139"/>
      <c r="AJ15" s="140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4.7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80"/>
      <c r="S18" s="78">
        <v>22782.29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7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0.75" customHeight="1" hidden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/>
      <c r="Q20" s="65"/>
      <c r="R20" s="81"/>
      <c r="S20" s="78"/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7"/>
      <c r="AK20" s="15"/>
      <c r="AL20" s="17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.7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160" t="s">
        <v>81</v>
      </c>
      <c r="Q21" s="161" t="s">
        <v>41</v>
      </c>
      <c r="R21" s="162"/>
      <c r="S21" s="160">
        <v>122408.88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7"/>
      <c r="AK21" s="1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/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" customHeight="1" hidden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/>
      <c r="Q28" s="65" t="s">
        <v>41</v>
      </c>
      <c r="R28" s="82"/>
      <c r="S28" s="74"/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7"/>
      <c r="AK28" s="15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 hidden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/>
      <c r="Q29" s="65" t="s">
        <v>41</v>
      </c>
      <c r="R29" s="81"/>
      <c r="S29" s="74"/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7"/>
      <c r="AK29" s="15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 hidden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/>
      <c r="Q30" s="65" t="s">
        <v>41</v>
      </c>
      <c r="R30" s="81"/>
      <c r="S30" s="74"/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7"/>
      <c r="AK30" s="15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" customHeight="1" hidden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/>
      <c r="Q31" s="65" t="s">
        <v>41</v>
      </c>
      <c r="R31" s="81"/>
      <c r="S31" s="74"/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7"/>
      <c r="AK31" s="15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 hidden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/>
      <c r="Q32" s="65" t="s">
        <v>41</v>
      </c>
      <c r="R32" s="81"/>
      <c r="S32" s="78"/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7"/>
      <c r="AK32" s="15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8"/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7"/>
      <c r="AK33" s="1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1.25" customHeight="1" hidden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/>
      <c r="Q34" s="65" t="s">
        <v>41</v>
      </c>
      <c r="R34" s="82"/>
      <c r="S34" s="74"/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24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4"/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24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4" t="s">
        <v>43</v>
      </c>
      <c r="Q36" s="65" t="s">
        <v>41</v>
      </c>
      <c r="R36" s="74"/>
      <c r="S36" s="78">
        <v>124867.96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4"/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4"/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65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65"/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8"/>
      <c r="AL41" s="8"/>
      <c r="AM41" s="8"/>
      <c r="AN41" s="8"/>
      <c r="AO41" s="8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84" t="s">
        <v>122</v>
      </c>
      <c r="Q42" s="65" t="s">
        <v>41</v>
      </c>
      <c r="R42" s="65"/>
      <c r="S42" s="72">
        <v>20323.21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7"/>
      <c r="AL42" s="7"/>
      <c r="AM42" s="8"/>
      <c r="AN42" s="8"/>
      <c r="AO42" s="8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133"/>
      <c r="S44" s="7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8"/>
      <c r="AK44" s="8"/>
      <c r="AL44" s="88"/>
      <c r="AM44" s="8"/>
      <c r="AN44" s="8"/>
      <c r="AO44" s="8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 hidden="1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/>
      <c r="Q45" s="65" t="s">
        <v>41</v>
      </c>
      <c r="R45" s="133"/>
      <c r="S45" s="78"/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8"/>
      <c r="AK45" s="100"/>
      <c r="AL45" s="48"/>
      <c r="AM45" s="8"/>
      <c r="AN45" s="8"/>
      <c r="AO45" s="8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133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8"/>
      <c r="AO46" s="8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 hidden="1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/>
      <c r="Q47" s="65" t="s">
        <v>41</v>
      </c>
      <c r="R47" s="133"/>
      <c r="S47" s="65"/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8"/>
      <c r="AK47" s="7"/>
      <c r="AL47" s="48"/>
      <c r="AM47" s="8"/>
      <c r="AN47" s="8"/>
      <c r="AO47" s="8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/>
      <c r="Q48" s="65" t="s">
        <v>41</v>
      </c>
      <c r="R48" s="133"/>
      <c r="S48" s="74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8"/>
      <c r="AK48" s="48"/>
      <c r="AL48" s="48"/>
      <c r="AM48" s="8"/>
      <c r="AN48" s="8"/>
      <c r="AO48" s="8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/>
      <c r="Q49" s="65" t="s">
        <v>41</v>
      </c>
      <c r="R49" s="133"/>
      <c r="S49" s="74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8"/>
      <c r="AK49" s="48"/>
      <c r="AL49" s="48"/>
      <c r="AM49" s="8"/>
      <c r="AN49" s="8"/>
      <c r="AO49" s="8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/>
      <c r="Q50" s="65" t="s">
        <v>41</v>
      </c>
      <c r="R50" s="133"/>
      <c r="S50" s="65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8"/>
      <c r="AK50" s="7"/>
      <c r="AL50" s="48"/>
      <c r="AM50" s="8"/>
      <c r="AN50" s="8"/>
      <c r="AO50" s="8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133"/>
      <c r="S51" s="6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8"/>
      <c r="AK51" s="7"/>
      <c r="AL51" s="48"/>
      <c r="AM51" s="8"/>
      <c r="AN51" s="8"/>
      <c r="AO51" s="8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/>
      <c r="Q52" s="65" t="s">
        <v>41</v>
      </c>
      <c r="R52" s="133"/>
      <c r="S52" s="6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8"/>
      <c r="AK52" s="7"/>
      <c r="AL52" s="48"/>
      <c r="AM52" s="8"/>
      <c r="AN52" s="8"/>
      <c r="AO52" s="8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56</v>
      </c>
      <c r="Q53" s="65" t="s">
        <v>41</v>
      </c>
      <c r="R53" s="133"/>
      <c r="S53" s="78">
        <f>S54+S56+S61+S69+S70</f>
        <v>132998.9479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133"/>
      <c r="S54" s="74">
        <v>12644.51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106"/>
      <c r="AL54" s="48"/>
      <c r="AM54" s="8"/>
      <c r="AN54" s="8"/>
      <c r="AO54" s="8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133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106"/>
      <c r="AL55" s="48"/>
      <c r="AM55" s="8"/>
      <c r="AN55" s="8"/>
      <c r="AO55" s="8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133"/>
      <c r="S56" s="74">
        <v>40594.46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13"/>
      <c r="AK56" s="106"/>
      <c r="AL56" s="48"/>
      <c r="AM56" s="8"/>
      <c r="AN56" s="8"/>
      <c r="AO56" s="8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/>
      <c r="Q57" s="65" t="s">
        <v>41</v>
      </c>
      <c r="R57" s="133"/>
      <c r="S57" s="7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13"/>
      <c r="AK57" s="106"/>
      <c r="AL57" s="48"/>
      <c r="AM57" s="8"/>
      <c r="AN57" s="8"/>
      <c r="AO57" s="8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133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106"/>
      <c r="AL58" s="48"/>
      <c r="AM58" s="8"/>
      <c r="AN58" s="8"/>
      <c r="AO58" s="8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/>
      <c r="Q59" s="65" t="s">
        <v>41</v>
      </c>
      <c r="R59" s="133"/>
      <c r="S59" s="65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95"/>
      <c r="AK59" s="106"/>
      <c r="AL59" s="48"/>
      <c r="AM59" s="8"/>
      <c r="AN59" s="8"/>
      <c r="AO59" s="8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133"/>
      <c r="S60" s="65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95"/>
      <c r="AK60" s="106"/>
      <c r="AL60" s="48"/>
      <c r="AM60" s="8"/>
      <c r="AN60" s="8"/>
      <c r="AO60" s="8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1" ht="12.75">
      <c r="O61" s="232"/>
      <c r="P61" s="65" t="s">
        <v>32</v>
      </c>
      <c r="Q61" s="65" t="s">
        <v>41</v>
      </c>
      <c r="R61" s="133"/>
      <c r="S61" s="74">
        <f>S63+S64+S65+S66</f>
        <v>35441.68</v>
      </c>
      <c r="AJ61" s="213"/>
      <c r="AK61" s="95"/>
      <c r="AL61" s="95"/>
      <c r="AM61" s="95"/>
      <c r="AN61" s="113"/>
      <c r="AO61" s="22"/>
    </row>
    <row r="62" spans="15:41" ht="12.75" hidden="1">
      <c r="O62" s="232"/>
      <c r="P62" s="65" t="s">
        <v>33</v>
      </c>
      <c r="Q62" s="65" t="s">
        <v>41</v>
      </c>
      <c r="R62" s="133"/>
      <c r="S62" s="65"/>
      <c r="AJ62" s="95"/>
      <c r="AK62" s="95"/>
      <c r="AL62" s="95"/>
      <c r="AM62" s="95"/>
      <c r="AN62" s="95"/>
      <c r="AO62" s="22"/>
    </row>
    <row r="63" spans="15:41" ht="12.75" customHeight="1">
      <c r="O63" s="232"/>
      <c r="P63" s="65" t="s">
        <v>34</v>
      </c>
      <c r="Q63" s="65" t="s">
        <v>41</v>
      </c>
      <c r="R63" s="133"/>
      <c r="S63" s="74">
        <v>4756.31</v>
      </c>
      <c r="AJ63" s="113"/>
      <c r="AK63" s="95"/>
      <c r="AL63" s="95"/>
      <c r="AM63" s="95"/>
      <c r="AN63" s="113"/>
      <c r="AO63" s="22"/>
    </row>
    <row r="64" spans="15:41" ht="12.75">
      <c r="O64" s="232"/>
      <c r="P64" s="65" t="s">
        <v>94</v>
      </c>
      <c r="Q64" s="65" t="s">
        <v>41</v>
      </c>
      <c r="R64" s="133"/>
      <c r="S64" s="74">
        <v>21430</v>
      </c>
      <c r="AJ64" s="113"/>
      <c r="AK64" s="95"/>
      <c r="AL64" s="95"/>
      <c r="AM64" s="95"/>
      <c r="AN64" s="113"/>
      <c r="AO64" s="22"/>
    </row>
    <row r="65" spans="15:41" ht="12" customHeight="1">
      <c r="O65" s="232"/>
      <c r="P65" s="65" t="s">
        <v>35</v>
      </c>
      <c r="Q65" s="65" t="s">
        <v>41</v>
      </c>
      <c r="R65" s="133"/>
      <c r="S65" s="74">
        <v>8585.14</v>
      </c>
      <c r="AJ65" s="113"/>
      <c r="AK65" s="95"/>
      <c r="AL65" s="95"/>
      <c r="AM65" s="95"/>
      <c r="AN65" s="113"/>
      <c r="AO65" s="22"/>
    </row>
    <row r="66" spans="15:41" ht="12.75">
      <c r="O66" s="232"/>
      <c r="P66" s="65" t="s">
        <v>36</v>
      </c>
      <c r="Q66" s="65" t="s">
        <v>41</v>
      </c>
      <c r="R66" s="133"/>
      <c r="S66" s="74">
        <v>670.23</v>
      </c>
      <c r="AJ66" s="113"/>
      <c r="AK66" s="95"/>
      <c r="AL66" s="95"/>
      <c r="AM66" s="95"/>
      <c r="AN66" s="113"/>
      <c r="AO66" s="22"/>
    </row>
    <row r="67" spans="15:41" ht="12.75" hidden="1">
      <c r="O67" s="232"/>
      <c r="P67" s="65"/>
      <c r="Q67" s="65"/>
      <c r="R67" s="133"/>
      <c r="S67" s="65"/>
      <c r="AJ67" s="95"/>
      <c r="AK67" s="106"/>
      <c r="AL67" s="48"/>
      <c r="AM67" s="22"/>
      <c r="AN67" s="22"/>
      <c r="AO67" s="22"/>
    </row>
    <row r="68" spans="15:41" ht="12.75" hidden="1">
      <c r="O68" s="232"/>
      <c r="P68" s="65"/>
      <c r="Q68" s="65" t="s">
        <v>41</v>
      </c>
      <c r="R68" s="133"/>
      <c r="S68" s="65"/>
      <c r="AJ68" s="95"/>
      <c r="AK68" s="106"/>
      <c r="AL68" s="48"/>
      <c r="AM68" s="22"/>
      <c r="AN68" s="22"/>
      <c r="AO68" s="22"/>
    </row>
    <row r="69" spans="15:41" ht="12.75">
      <c r="O69" s="232"/>
      <c r="P69" s="65" t="s">
        <v>42</v>
      </c>
      <c r="Q69" s="65" t="s">
        <v>41</v>
      </c>
      <c r="R69" s="133"/>
      <c r="S69" s="74">
        <f>92.28*S7</f>
        <v>42421.116</v>
      </c>
      <c r="AJ69" s="95"/>
      <c r="AK69" s="106"/>
      <c r="AL69" s="48"/>
      <c r="AM69" s="22"/>
      <c r="AN69" s="22"/>
      <c r="AO69" s="22"/>
    </row>
    <row r="70" spans="15:41" ht="11.25" customHeight="1">
      <c r="O70" s="232"/>
      <c r="P70" s="65" t="s">
        <v>85</v>
      </c>
      <c r="Q70" s="65" t="s">
        <v>41</v>
      </c>
      <c r="R70" s="133"/>
      <c r="S70" s="74">
        <f>4.127*S7</f>
        <v>1897.1818999999998</v>
      </c>
      <c r="AJ70" s="105"/>
      <c r="AK70" s="106"/>
      <c r="AL70" s="48"/>
      <c r="AM70" s="22"/>
      <c r="AN70" s="22"/>
      <c r="AO70" s="22"/>
    </row>
    <row r="71" spans="15:41" ht="0.75" customHeight="1" hidden="1">
      <c r="O71" s="233"/>
      <c r="P71" s="65"/>
      <c r="Q71" s="65" t="s">
        <v>41</v>
      </c>
      <c r="R71" s="133"/>
      <c r="S71" s="65"/>
      <c r="AJ71" s="106"/>
      <c r="AK71" s="106"/>
      <c r="AL71" s="22"/>
      <c r="AM71" s="22"/>
      <c r="AN71" s="22"/>
      <c r="AO71" s="22"/>
    </row>
    <row r="72" spans="15:41" ht="30" customHeight="1">
      <c r="O72" s="224"/>
      <c r="P72" s="84" t="s">
        <v>26</v>
      </c>
      <c r="Q72" s="65" t="s">
        <v>41</v>
      </c>
      <c r="R72" s="133"/>
      <c r="S72" s="74">
        <f>S15+S21-S53</f>
        <v>4437.632100000017</v>
      </c>
      <c r="AJ72" s="105"/>
      <c r="AK72" s="22"/>
      <c r="AL72" s="22"/>
      <c r="AM72" s="22"/>
      <c r="AN72" s="22"/>
      <c r="AO72" s="22"/>
    </row>
    <row r="73" spans="15:41" ht="12.75" hidden="1">
      <c r="O73" s="225"/>
      <c r="P73" s="65"/>
      <c r="Q73" s="65"/>
      <c r="R73" s="133"/>
      <c r="S73" s="74"/>
      <c r="AJ73" s="106"/>
      <c r="AK73" s="106"/>
      <c r="AL73" s="22"/>
      <c r="AM73" s="22"/>
      <c r="AN73" s="22"/>
      <c r="AO73" s="22"/>
    </row>
    <row r="74" spans="15:41" ht="12.75" hidden="1">
      <c r="O74" s="65"/>
      <c r="P74" s="65"/>
      <c r="Q74" s="65"/>
      <c r="R74" s="65"/>
      <c r="S74" s="74"/>
      <c r="AJ74" s="106"/>
      <c r="AK74" s="106"/>
      <c r="AL74" s="22"/>
      <c r="AM74" s="22"/>
      <c r="AN74" s="22"/>
      <c r="AO74" s="22"/>
    </row>
    <row r="75" spans="15:41" ht="12.75" hidden="1">
      <c r="O75" s="69"/>
      <c r="P75" s="65"/>
      <c r="Q75" s="65"/>
      <c r="R75" s="65"/>
      <c r="S75" s="68"/>
      <c r="AJ75" s="106"/>
      <c r="AK75" s="106"/>
      <c r="AL75" s="22"/>
      <c r="AM75" s="22"/>
      <c r="AN75" s="22"/>
      <c r="AO75" s="22"/>
    </row>
    <row r="76" spans="16:41" ht="12.75" hidden="1">
      <c r="P76" s="5"/>
      <c r="Q76" s="5"/>
      <c r="R76" s="5"/>
      <c r="S76" s="89"/>
      <c r="AJ76" s="22"/>
      <c r="AK76" s="22"/>
      <c r="AL76" s="22"/>
      <c r="AM76" s="22"/>
      <c r="AN76" s="22"/>
      <c r="AO76" s="22"/>
    </row>
    <row r="77" spans="16:41" ht="12.75">
      <c r="P77" s="22"/>
      <c r="Q77" s="22"/>
      <c r="R77" s="22"/>
      <c r="S77" s="22"/>
      <c r="AJ77" s="22"/>
      <c r="AK77" s="22"/>
      <c r="AL77" s="22"/>
      <c r="AM77" s="22"/>
      <c r="AN77" s="22"/>
      <c r="AO77" s="22"/>
    </row>
    <row r="78" spans="36:41" ht="12.75">
      <c r="AJ78" s="22"/>
      <c r="AK78" s="22"/>
      <c r="AL78" s="22"/>
      <c r="AM78" s="22"/>
      <c r="AN78" s="22"/>
      <c r="AO78" s="22"/>
    </row>
  </sheetData>
  <sheetProtection/>
  <mergeCells count="7">
    <mergeCell ref="O72:O73"/>
    <mergeCell ref="F5:I5"/>
    <mergeCell ref="O5:O13"/>
    <mergeCell ref="F6:I6"/>
    <mergeCell ref="F7:G7"/>
    <mergeCell ref="O17:O43"/>
    <mergeCell ref="O44:O71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1" man="1"/>
    <brk id="41" max="48" man="1"/>
    <brk id="9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87"/>
  <sheetViews>
    <sheetView view="pageBreakPreview" zoomScaleSheetLayoutView="100" zoomScalePageLayoutView="0" workbookViewId="0" topLeftCell="O21">
      <selection activeCell="AN50" sqref="AN50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3.00390625" style="0" customWidth="1"/>
    <col min="37" max="37" width="11.00390625" style="0" customWidth="1"/>
    <col min="38" max="38" width="12.125" style="0" customWidth="1"/>
    <col min="39" max="39" width="0.2421875" style="0" customWidth="1"/>
    <col min="40" max="40" width="11.62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153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131">
        <v>2041.1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 t="s">
        <v>10</v>
      </c>
      <c r="S8" s="152" t="s">
        <v>100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85">
        <v>80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1709.41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887.94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76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4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138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149</v>
      </c>
      <c r="Q15" s="77"/>
      <c r="R15" s="77"/>
      <c r="S15" s="66">
        <v>690.4</v>
      </c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172433.74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6.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1320071.39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6.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159</v>
      </c>
      <c r="Q21" s="65"/>
      <c r="R21" s="81"/>
      <c r="S21" s="78">
        <f>S20-S22</f>
        <v>443028.7499999999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6.5" customHeight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8" t="s">
        <v>160</v>
      </c>
      <c r="Q22" s="65"/>
      <c r="R22" s="81"/>
      <c r="S22" s="78">
        <f>S23+S24+S25+S26+S28</f>
        <v>877042.64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5"/>
      <c r="AK22" s="112"/>
      <c r="AL22" s="15"/>
      <c r="AM22" s="15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65" t="s">
        <v>19</v>
      </c>
      <c r="Q23" s="65" t="s">
        <v>41</v>
      </c>
      <c r="R23" s="81"/>
      <c r="S23" s="78">
        <v>273408.56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5"/>
      <c r="AK23" s="112"/>
      <c r="AL23" s="15"/>
      <c r="AM23" s="15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65" t="s">
        <v>39</v>
      </c>
      <c r="Q24" s="65" t="s">
        <v>41</v>
      </c>
      <c r="R24" s="193"/>
      <c r="S24" s="78">
        <v>32464.56</v>
      </c>
      <c r="T24" s="201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5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65" t="s">
        <v>40</v>
      </c>
      <c r="Q25" s="65" t="s">
        <v>41</v>
      </c>
      <c r="R25" s="193"/>
      <c r="S25" s="78">
        <v>145344.69</v>
      </c>
      <c r="T25" s="201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5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4.25" customHeight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65" t="s">
        <v>20</v>
      </c>
      <c r="Q26" s="65" t="s">
        <v>41</v>
      </c>
      <c r="R26" s="193"/>
      <c r="S26" s="78">
        <v>406504.7</v>
      </c>
      <c r="T26" s="201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5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0.75" customHeight="1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65"/>
      <c r="Q27" s="65" t="s">
        <v>41</v>
      </c>
      <c r="R27" s="193"/>
      <c r="S27" s="78"/>
      <c r="T27" s="201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5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65" t="s">
        <v>21</v>
      </c>
      <c r="Q28" s="65" t="s">
        <v>41</v>
      </c>
      <c r="R28" s="193"/>
      <c r="S28" s="78">
        <v>19320.13</v>
      </c>
      <c r="T28" s="201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48"/>
      <c r="AK28" s="112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5" hidden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74"/>
      <c r="Q29" s="65" t="s">
        <v>41</v>
      </c>
      <c r="R29" s="193"/>
      <c r="S29" s="78"/>
      <c r="T29" s="201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2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5" hidden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78"/>
      <c r="Q30" s="65" t="s">
        <v>41</v>
      </c>
      <c r="R30" s="194"/>
      <c r="S30" s="78"/>
      <c r="T30" s="201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2"/>
      <c r="AL30" s="15"/>
      <c r="AM30" s="15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5" hidden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/>
      <c r="Q31" s="65" t="s">
        <v>41</v>
      </c>
      <c r="R31" s="193"/>
      <c r="S31" s="74"/>
      <c r="T31" s="201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78"/>
      <c r="AK31" s="113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5" hidden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/>
      <c r="Q32" s="65" t="s">
        <v>41</v>
      </c>
      <c r="R32" s="193"/>
      <c r="S32" s="74"/>
      <c r="T32" s="201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78"/>
      <c r="AK32" s="177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5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193"/>
      <c r="S33" s="74"/>
      <c r="T33" s="201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78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5" hidden="1">
      <c r="A34" s="59"/>
      <c r="B34" s="59"/>
      <c r="C34" s="17"/>
      <c r="D34" s="15"/>
      <c r="E34" s="15"/>
      <c r="F34" s="17"/>
      <c r="G34" s="15"/>
      <c r="H34" s="15"/>
      <c r="I34" s="15"/>
      <c r="J34" s="15"/>
      <c r="K34" s="17"/>
      <c r="L34" s="15"/>
      <c r="M34" s="15"/>
      <c r="N34" s="15"/>
      <c r="O34" s="228"/>
      <c r="P34" s="65"/>
      <c r="Q34" s="65" t="s">
        <v>41</v>
      </c>
      <c r="R34" s="193"/>
      <c r="S34" s="74"/>
      <c r="T34" s="201"/>
      <c r="U34" s="16"/>
      <c r="V34" s="16"/>
      <c r="W34" s="16"/>
      <c r="X34" s="37"/>
      <c r="Y34" s="37"/>
      <c r="Z34" s="37"/>
      <c r="AA34" s="37"/>
      <c r="AB34" s="17"/>
      <c r="AC34" s="17"/>
      <c r="AD34" s="17"/>
      <c r="AE34" s="17"/>
      <c r="AF34" s="17"/>
      <c r="AG34" s="17"/>
      <c r="AH34" s="17"/>
      <c r="AI34" s="17"/>
      <c r="AJ34" s="15"/>
      <c r="AK34" s="113"/>
      <c r="AL34" s="17"/>
      <c r="AM34" s="17"/>
      <c r="AN34" s="17"/>
      <c r="AO34" s="15"/>
      <c r="AP34" s="15"/>
      <c r="AQ34" s="15"/>
      <c r="AR34" s="17"/>
      <c r="AS34" s="15"/>
      <c r="AT34" s="17"/>
      <c r="AU34" s="15"/>
      <c r="AV34" s="15"/>
      <c r="AW34" s="17"/>
      <c r="AX34" s="17"/>
      <c r="AY34" s="15"/>
      <c r="AZ34" s="17"/>
      <c r="BA34" s="17"/>
      <c r="BB34" s="17"/>
      <c r="BC34" s="17"/>
      <c r="BD34" s="15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5"/>
      <c r="CO34" s="15"/>
      <c r="CP34" s="17"/>
      <c r="CQ34" s="17"/>
      <c r="CR34" s="17"/>
      <c r="CS34" s="17"/>
      <c r="CT34" s="1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5" hidden="1">
      <c r="A35" s="59"/>
      <c r="B35" s="59"/>
      <c r="C35" s="17"/>
      <c r="D35" s="15"/>
      <c r="E35" s="15"/>
      <c r="F35" s="17"/>
      <c r="G35" s="15"/>
      <c r="H35" s="15"/>
      <c r="I35" s="15"/>
      <c r="J35" s="15"/>
      <c r="K35" s="17"/>
      <c r="L35" s="15"/>
      <c r="M35" s="15"/>
      <c r="N35" s="15"/>
      <c r="O35" s="228"/>
      <c r="P35" s="65"/>
      <c r="Q35" s="65" t="s">
        <v>41</v>
      </c>
      <c r="R35" s="193"/>
      <c r="S35" s="74"/>
      <c r="T35" s="201"/>
      <c r="U35" s="16"/>
      <c r="V35" s="16"/>
      <c r="W35" s="16"/>
      <c r="X35" s="37"/>
      <c r="Y35" s="37"/>
      <c r="Z35" s="37"/>
      <c r="AA35" s="37"/>
      <c r="AB35" s="17"/>
      <c r="AC35" s="17"/>
      <c r="AD35" s="17"/>
      <c r="AE35" s="17"/>
      <c r="AF35" s="17"/>
      <c r="AG35" s="17"/>
      <c r="AH35" s="17"/>
      <c r="AI35" s="17"/>
      <c r="AJ35" s="15"/>
      <c r="AK35" s="113"/>
      <c r="AL35" s="17"/>
      <c r="AM35" s="17"/>
      <c r="AN35" s="17"/>
      <c r="AO35" s="15"/>
      <c r="AP35" s="15"/>
      <c r="AQ35" s="15"/>
      <c r="AR35" s="17"/>
      <c r="AS35" s="15"/>
      <c r="AT35" s="17"/>
      <c r="AU35" s="15"/>
      <c r="AV35" s="15"/>
      <c r="AW35" s="17"/>
      <c r="AX35" s="17"/>
      <c r="AY35" s="15"/>
      <c r="AZ35" s="17"/>
      <c r="BA35" s="17"/>
      <c r="BB35" s="17"/>
      <c r="BC35" s="17"/>
      <c r="BD35" s="15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5"/>
      <c r="CO35" s="15"/>
      <c r="CP35" s="17"/>
      <c r="CQ35" s="17"/>
      <c r="CR35" s="17"/>
      <c r="CS35" s="17"/>
      <c r="CT35" s="1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5" customFormat="1" ht="15" hidden="1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1"/>
      <c r="L36" s="24"/>
      <c r="M36" s="24"/>
      <c r="N36" s="24"/>
      <c r="O36" s="228"/>
      <c r="P36" s="65"/>
      <c r="Q36" s="65" t="s">
        <v>41</v>
      </c>
      <c r="R36" s="194"/>
      <c r="S36" s="74"/>
      <c r="T36" s="110"/>
      <c r="U36" s="61"/>
      <c r="V36" s="61"/>
      <c r="W36" s="61"/>
      <c r="X36" s="61"/>
      <c r="Y36" s="61"/>
      <c r="Z36" s="61"/>
      <c r="AA36" s="61"/>
      <c r="AB36" s="24"/>
      <c r="AC36" s="24"/>
      <c r="AD36" s="24"/>
      <c r="AE36" s="21"/>
      <c r="AF36" s="55"/>
      <c r="AG36" s="55"/>
      <c r="AH36" s="24"/>
      <c r="AI36" s="55"/>
      <c r="AJ36" s="55"/>
      <c r="AK36" s="177"/>
      <c r="AL36" s="21"/>
      <c r="AM36" s="21"/>
      <c r="AN36" s="24"/>
      <c r="AO36" s="24"/>
      <c r="AP36" s="24"/>
      <c r="AQ36" s="24"/>
      <c r="AR36" s="55"/>
      <c r="AS36" s="55"/>
      <c r="AT36" s="24"/>
      <c r="AU36" s="24"/>
      <c r="AV36" s="24"/>
      <c r="AW36" s="24"/>
      <c r="AX36" s="24"/>
      <c r="AY36" s="24"/>
      <c r="AZ36" s="24"/>
      <c r="BA36" s="24"/>
      <c r="BB36" s="24"/>
      <c r="BC36" s="55"/>
      <c r="BD36" s="24"/>
      <c r="BE36" s="24"/>
      <c r="BF36" s="24"/>
      <c r="BG36" s="24"/>
      <c r="BH36" s="24"/>
      <c r="BI36" s="24"/>
      <c r="BJ36" s="24"/>
      <c r="BK36" s="24"/>
      <c r="BL36" s="55"/>
      <c r="BM36" s="55"/>
      <c r="BN36" s="24"/>
      <c r="BO36" s="55"/>
      <c r="BP36" s="55"/>
      <c r="BQ36" s="55"/>
      <c r="BR36" s="55"/>
      <c r="BS36" s="55"/>
      <c r="BT36" s="24"/>
      <c r="BU36" s="55"/>
      <c r="BV36" s="24"/>
      <c r="BW36" s="24"/>
      <c r="BX36" s="24"/>
      <c r="BY36" s="24"/>
      <c r="BZ36" s="24"/>
      <c r="CA36" s="24"/>
      <c r="CB36" s="24"/>
      <c r="CC36" s="24"/>
      <c r="CD36" s="55"/>
      <c r="CE36" s="24"/>
      <c r="CF36" s="24"/>
      <c r="CG36" s="24"/>
      <c r="CH36" s="55"/>
      <c r="CI36" s="24"/>
      <c r="CJ36" s="55"/>
      <c r="CK36" s="55"/>
      <c r="CL36" s="24"/>
      <c r="CM36" s="24"/>
      <c r="CN36" s="50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6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2" customFormat="1" ht="15" hidden="1">
      <c r="A37" s="23"/>
      <c r="B37" s="23"/>
      <c r="C37" s="24"/>
      <c r="D37" s="24"/>
      <c r="E37" s="24"/>
      <c r="F37" s="24"/>
      <c r="G37" s="24"/>
      <c r="H37" s="24"/>
      <c r="I37" s="24"/>
      <c r="J37" s="24"/>
      <c r="K37" s="21"/>
      <c r="L37" s="24"/>
      <c r="M37" s="24"/>
      <c r="N37" s="24"/>
      <c r="O37" s="228"/>
      <c r="P37" s="74"/>
      <c r="Q37" s="65" t="s">
        <v>41</v>
      </c>
      <c r="R37" s="194"/>
      <c r="S37" s="78"/>
      <c r="T37" s="110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1"/>
      <c r="AF37" s="55"/>
      <c r="AG37" s="55"/>
      <c r="AH37" s="24"/>
      <c r="AI37" s="55"/>
      <c r="AJ37" s="55"/>
      <c r="AK37" s="112"/>
      <c r="AL37" s="21"/>
      <c r="AM37" s="21"/>
      <c r="AN37" s="24"/>
      <c r="AO37" s="24"/>
      <c r="AP37" s="24"/>
      <c r="AQ37" s="24"/>
      <c r="AR37" s="55"/>
      <c r="AS37" s="55"/>
      <c r="AT37" s="24"/>
      <c r="AU37" s="24"/>
      <c r="AV37" s="24"/>
      <c r="AW37" s="24"/>
      <c r="AX37" s="24"/>
      <c r="AY37" s="24"/>
      <c r="AZ37" s="24"/>
      <c r="BA37" s="24"/>
      <c r="BB37" s="24"/>
      <c r="BC37" s="55"/>
      <c r="BD37" s="24"/>
      <c r="BE37" s="24"/>
      <c r="BF37" s="24"/>
      <c r="BG37" s="24"/>
      <c r="BH37" s="24"/>
      <c r="BI37" s="24"/>
      <c r="BJ37" s="24"/>
      <c r="BK37" s="24"/>
      <c r="BL37" s="55"/>
      <c r="BM37" s="55"/>
      <c r="BN37" s="24"/>
      <c r="BO37" s="55"/>
      <c r="BP37" s="55"/>
      <c r="BQ37" s="55"/>
      <c r="BR37" s="55"/>
      <c r="BS37" s="55"/>
      <c r="BT37" s="24"/>
      <c r="BU37" s="55"/>
      <c r="BV37" s="24"/>
      <c r="BW37" s="24"/>
      <c r="BX37" s="24"/>
      <c r="BY37" s="24"/>
      <c r="BZ37" s="24"/>
      <c r="CA37" s="24"/>
      <c r="CB37" s="24"/>
      <c r="CC37" s="24"/>
      <c r="CD37" s="55"/>
      <c r="CE37" s="24"/>
      <c r="CF37" s="24"/>
      <c r="CG37" s="24"/>
      <c r="CH37" s="55"/>
      <c r="CI37" s="24"/>
      <c r="CJ37" s="55"/>
      <c r="CK37" s="55"/>
      <c r="CL37" s="24"/>
      <c r="CM37" s="24"/>
      <c r="CN37" s="50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15" customHeight="1">
      <c r="A38" s="12"/>
      <c r="B38" s="1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28"/>
      <c r="P38" s="78" t="s">
        <v>43</v>
      </c>
      <c r="Q38" s="65" t="s">
        <v>41</v>
      </c>
      <c r="R38" s="176"/>
      <c r="S38" s="78">
        <v>1361390.57</v>
      </c>
      <c r="T38" s="239"/>
      <c r="U38" s="107"/>
      <c r="V38" s="107"/>
      <c r="W38" s="107"/>
      <c r="X38" s="107"/>
      <c r="Y38" s="107"/>
      <c r="Z38" s="107"/>
      <c r="AA38" s="107"/>
      <c r="AB38" s="105"/>
      <c r="AC38" s="105"/>
      <c r="AD38" s="105"/>
      <c r="AE38" s="105"/>
      <c r="AF38" s="105"/>
      <c r="AG38" s="105"/>
      <c r="AH38" s="105"/>
      <c r="AI38" s="105"/>
      <c r="AJ38" s="105"/>
      <c r="AK38" s="112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s="22" customFormat="1" ht="15" hidden="1">
      <c r="A39" s="23"/>
      <c r="B39" s="23"/>
      <c r="C39" s="24"/>
      <c r="D39" s="25"/>
      <c r="E39" s="25"/>
      <c r="F39" s="25"/>
      <c r="G39" s="25"/>
      <c r="H39" s="25"/>
      <c r="I39" s="25"/>
      <c r="J39" s="25"/>
      <c r="K39" s="25"/>
      <c r="L39" s="24"/>
      <c r="M39" s="24"/>
      <c r="N39" s="24"/>
      <c r="O39" s="228"/>
      <c r="P39" s="65"/>
      <c r="Q39" s="65" t="s">
        <v>41</v>
      </c>
      <c r="R39" s="194"/>
      <c r="S39" s="78"/>
      <c r="T39" s="110"/>
      <c r="U39" s="61"/>
      <c r="V39" s="61"/>
      <c r="W39" s="61"/>
      <c r="X39" s="61"/>
      <c r="Y39" s="61"/>
      <c r="Z39" s="61"/>
      <c r="AA39" s="61"/>
      <c r="AB39" s="24"/>
      <c r="AC39" s="24"/>
      <c r="AD39" s="24"/>
      <c r="AE39" s="24"/>
      <c r="AF39" s="24"/>
      <c r="AG39" s="24"/>
      <c r="AH39" s="24"/>
      <c r="AI39" s="24"/>
      <c r="AJ39" s="24"/>
      <c r="AK39" s="112"/>
      <c r="AL39" s="42"/>
      <c r="AM39" s="42"/>
      <c r="AN39" s="24"/>
      <c r="AO39" s="24"/>
      <c r="AP39" s="24"/>
      <c r="AQ39" s="24"/>
      <c r="AR39" s="42"/>
      <c r="AS39" s="42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18"/>
      <c r="CP39" s="21"/>
      <c r="CQ39" s="18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55" s="22" customFormat="1" ht="15" hidden="1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8"/>
      <c r="P40" s="65"/>
      <c r="Q40" s="65" t="s">
        <v>41</v>
      </c>
      <c r="R40" s="194"/>
      <c r="S40" s="78"/>
      <c r="T40" s="110"/>
      <c r="U40" s="61"/>
      <c r="V40" s="61"/>
      <c r="W40" s="61"/>
      <c r="X40" s="61"/>
      <c r="Y40" s="61"/>
      <c r="Z40" s="61"/>
      <c r="AA40" s="61"/>
      <c r="AB40" s="24"/>
      <c r="AC40" s="24"/>
      <c r="AD40" s="24"/>
      <c r="AE40" s="24"/>
      <c r="AF40" s="24"/>
      <c r="AG40" s="24"/>
      <c r="AH40" s="24"/>
      <c r="AI40" s="24"/>
      <c r="AJ40" s="24"/>
      <c r="AK40" s="112"/>
      <c r="AL40" s="42"/>
      <c r="AM40" s="42"/>
      <c r="AN40" s="24"/>
      <c r="AO40" s="24"/>
      <c r="AP40" s="24"/>
      <c r="AQ40" s="24"/>
      <c r="AR40" s="42"/>
      <c r="AS40" s="42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18"/>
      <c r="CP40" s="21"/>
      <c r="CQ40" s="18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</row>
    <row r="41" spans="1:241" ht="15" hidden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133"/>
      <c r="S41" s="78"/>
      <c r="T41" s="6"/>
      <c r="U41" s="4"/>
      <c r="V41" s="4"/>
      <c r="W41" s="4"/>
      <c r="X41" s="4"/>
      <c r="Y41" s="4"/>
      <c r="Z41" s="4"/>
      <c r="AA41" s="4"/>
      <c r="AB41" s="8"/>
      <c r="AC41" s="8"/>
      <c r="AD41" s="8"/>
      <c r="AE41" s="8"/>
      <c r="AF41" s="8"/>
      <c r="AG41" s="8"/>
      <c r="AH41" s="8"/>
      <c r="AI41" s="8"/>
      <c r="AJ41" s="8"/>
      <c r="AK41" s="112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3.75" customHeight="1" hidden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28"/>
      <c r="P42" s="65"/>
      <c r="Q42" s="65" t="s">
        <v>41</v>
      </c>
      <c r="R42" s="133"/>
      <c r="S42" s="78"/>
      <c r="T42" s="6"/>
      <c r="U42" s="4"/>
      <c r="V42" s="4"/>
      <c r="W42" s="4"/>
      <c r="X42" s="4"/>
      <c r="Y42" s="4"/>
      <c r="Z42" s="4"/>
      <c r="AA42" s="4"/>
      <c r="AB42" s="8"/>
      <c r="AC42" s="8"/>
      <c r="AD42" s="8"/>
      <c r="AE42" s="8"/>
      <c r="AF42" s="8"/>
      <c r="AG42" s="8"/>
      <c r="AH42" s="8"/>
      <c r="AI42" s="8"/>
      <c r="AJ42" s="8"/>
      <c r="AK42" s="112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1"/>
      <c r="CA42" s="1"/>
      <c r="CB42" s="1"/>
      <c r="CC42" s="19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0.75" customHeight="1" hidden="1">
      <c r="A43" s="6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28"/>
      <c r="P43" s="65"/>
      <c r="Q43" s="65" t="s">
        <v>41</v>
      </c>
      <c r="R43" s="133"/>
      <c r="S43" s="78"/>
      <c r="T43" s="6"/>
      <c r="U43" s="4"/>
      <c r="V43" s="4"/>
      <c r="W43" s="4"/>
      <c r="X43" s="62"/>
      <c r="Y43" s="62"/>
      <c r="Z43" s="62"/>
      <c r="AA43" s="4"/>
      <c r="AB43" s="1"/>
      <c r="AC43" s="43"/>
      <c r="AD43" s="43"/>
      <c r="AE43" s="1"/>
      <c r="AF43" s="1"/>
      <c r="AG43" s="1"/>
      <c r="AH43" s="1"/>
      <c r="AI43" s="1"/>
      <c r="AJ43" s="1"/>
      <c r="AK43" s="112"/>
      <c r="AL43" s="8"/>
      <c r="AM43" s="8"/>
      <c r="AN43" s="8"/>
      <c r="AO43" s="8"/>
      <c r="AP43" s="8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28"/>
      <c r="P44" s="65"/>
      <c r="Q44" s="65" t="s">
        <v>41</v>
      </c>
      <c r="R44" s="133"/>
      <c r="S44" s="78"/>
      <c r="T44" s="6"/>
      <c r="U44" s="4"/>
      <c r="V44" s="4"/>
      <c r="W44" s="4"/>
      <c r="X44" s="4"/>
      <c r="Y44" s="4"/>
      <c r="Z44" s="4"/>
      <c r="AA44" s="4"/>
      <c r="AB44" s="1"/>
      <c r="AC44" s="1"/>
      <c r="AD44" s="1"/>
      <c r="AE44" s="1"/>
      <c r="AF44" s="1"/>
      <c r="AG44" s="1"/>
      <c r="AH44" s="1"/>
      <c r="AI44" s="1"/>
      <c r="AJ44" s="1"/>
      <c r="AK44" s="112"/>
      <c r="AL44" s="7"/>
      <c r="AM44" s="8"/>
      <c r="AN44" s="8"/>
      <c r="AO44" s="8"/>
      <c r="AP44" s="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24">
      <c r="A45" s="3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29"/>
      <c r="P45" s="93" t="s">
        <v>155</v>
      </c>
      <c r="Q45" s="65" t="s">
        <v>41</v>
      </c>
      <c r="R45" s="133"/>
      <c r="S45" s="78">
        <v>131114.56</v>
      </c>
      <c r="T45" s="6"/>
      <c r="U45" s="4"/>
      <c r="V45" s="4"/>
      <c r="W45" s="4"/>
      <c r="X45" s="4"/>
      <c r="Y45" s="4"/>
      <c r="Z45" s="63"/>
      <c r="AA45" s="4"/>
      <c r="AB45" s="1"/>
      <c r="AC45" s="1"/>
      <c r="AD45" s="1"/>
      <c r="AE45" s="1"/>
      <c r="AF45" s="1"/>
      <c r="AG45" s="1"/>
      <c r="AH45" s="1"/>
      <c r="AI45" s="1"/>
      <c r="AJ45" s="8"/>
      <c r="AK45" s="8"/>
      <c r="AL45" s="8"/>
      <c r="AM45" s="8"/>
      <c r="AN45" s="8"/>
      <c r="AO45" s="8"/>
      <c r="AP45" s="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1">
        <v>3</v>
      </c>
      <c r="P46" s="72" t="s">
        <v>17</v>
      </c>
      <c r="Q46" s="65" t="s">
        <v>41</v>
      </c>
      <c r="R46" s="133"/>
      <c r="S46" s="78">
        <f>S47+S55</f>
        <v>1280359.2197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05"/>
      <c r="AK46" s="8"/>
      <c r="AL46" s="88"/>
      <c r="AM46" s="8"/>
      <c r="AN46" s="8"/>
      <c r="AO46" s="8"/>
      <c r="AP46" s="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3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72" t="s">
        <v>18</v>
      </c>
      <c r="Q47" s="65" t="s">
        <v>41</v>
      </c>
      <c r="R47" s="133"/>
      <c r="S47" s="78">
        <f>S49+S50+S51+S52+S54</f>
        <v>832708.7500000001</v>
      </c>
      <c r="T47" s="1"/>
      <c r="U47" s="1"/>
      <c r="V47" s="1"/>
      <c r="W47" s="1"/>
      <c r="X47" s="1"/>
      <c r="Y47" s="1"/>
      <c r="Z47" s="39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100"/>
      <c r="AL47" s="48"/>
      <c r="AM47" s="48"/>
      <c r="AN47" s="8"/>
      <c r="AO47" s="8"/>
      <c r="AP47" s="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/>
      <c r="Q48" s="65" t="s">
        <v>41</v>
      </c>
      <c r="R48" s="133"/>
      <c r="S48" s="7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8"/>
      <c r="AK48" s="8"/>
      <c r="AL48" s="48"/>
      <c r="AM48" s="8"/>
      <c r="AN48" s="8"/>
      <c r="AO48" s="8"/>
      <c r="AP48" s="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19</v>
      </c>
      <c r="Q49" s="65" t="s">
        <v>41</v>
      </c>
      <c r="R49" s="133"/>
      <c r="S49" s="74">
        <v>245334.25</v>
      </c>
      <c r="T49" s="1"/>
      <c r="U49" s="1"/>
      <c r="V49" s="1"/>
      <c r="W49" s="1"/>
      <c r="X49" s="1"/>
      <c r="Y49" s="1"/>
      <c r="Z49" s="40"/>
      <c r="AA49" s="1"/>
      <c r="AB49" s="1"/>
      <c r="AC49" s="1"/>
      <c r="AD49" s="1"/>
      <c r="AE49" s="1"/>
      <c r="AF49" s="1"/>
      <c r="AG49" s="1"/>
      <c r="AH49" s="1"/>
      <c r="AI49" s="1"/>
      <c r="AJ49" s="101"/>
      <c r="AK49" s="7"/>
      <c r="AL49" s="48"/>
      <c r="AM49" s="8"/>
      <c r="AN49" s="8"/>
      <c r="AO49" s="8"/>
      <c r="AP49" s="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39</v>
      </c>
      <c r="Q50" s="65" t="s">
        <v>41</v>
      </c>
      <c r="R50" s="133"/>
      <c r="S50" s="74">
        <v>33689.95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1"/>
      <c r="AK50" s="48"/>
      <c r="AL50" s="48"/>
      <c r="AM50" s="8"/>
      <c r="AN50" s="8"/>
      <c r="AO50" s="8"/>
      <c r="AP50" s="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40</v>
      </c>
      <c r="Q51" s="65" t="s">
        <v>41</v>
      </c>
      <c r="R51" s="133"/>
      <c r="S51" s="74">
        <v>127859.57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1"/>
      <c r="AK51" s="48"/>
      <c r="AL51" s="48"/>
      <c r="AM51" s="8"/>
      <c r="AN51" s="8"/>
      <c r="AO51" s="8"/>
      <c r="AP51" s="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20</v>
      </c>
      <c r="Q52" s="65" t="s">
        <v>41</v>
      </c>
      <c r="R52" s="133"/>
      <c r="S52" s="74">
        <v>406505.06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1"/>
      <c r="AK52" s="7"/>
      <c r="AL52" s="48"/>
      <c r="AM52" s="8"/>
      <c r="AN52" s="8"/>
      <c r="AO52" s="8"/>
      <c r="AP52" s="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0.75" customHeight="1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65"/>
      <c r="Q53" s="65" t="s">
        <v>41</v>
      </c>
      <c r="R53" s="133"/>
      <c r="S53" s="7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8"/>
      <c r="AK53" s="7"/>
      <c r="AL53" s="48"/>
      <c r="AM53" s="8"/>
      <c r="AN53" s="8"/>
      <c r="AO53" s="8"/>
      <c r="AP53" s="8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21</v>
      </c>
      <c r="Q54" s="65" t="s">
        <v>41</v>
      </c>
      <c r="R54" s="133"/>
      <c r="S54" s="74">
        <v>19319.92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05"/>
      <c r="AK54" s="7"/>
      <c r="AL54" s="48"/>
      <c r="AM54" s="8"/>
      <c r="AN54" s="8"/>
      <c r="AO54" s="8"/>
      <c r="AP54" s="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72" t="s">
        <v>22</v>
      </c>
      <c r="Q55" s="65" t="s">
        <v>41</v>
      </c>
      <c r="R55" s="133"/>
      <c r="S55" s="78">
        <f>S56+S58+S59+S63+S71+S74+S75</f>
        <v>447650.46969999996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05"/>
      <c r="AK55" s="7"/>
      <c r="AL55" s="48"/>
      <c r="AM55" s="8"/>
      <c r="AN55" s="8"/>
      <c r="AO55" s="8"/>
      <c r="AP55" s="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23</v>
      </c>
      <c r="Q56" s="65" t="s">
        <v>41</v>
      </c>
      <c r="R56" s="133"/>
      <c r="S56" s="74">
        <v>52060.3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13"/>
      <c r="AK56" s="48"/>
      <c r="AL56" s="48"/>
      <c r="AM56" s="8"/>
      <c r="AN56" s="8"/>
      <c r="AO56" s="8"/>
      <c r="AP56" s="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ht="9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/>
      <c r="Q57" s="65" t="s">
        <v>41</v>
      </c>
      <c r="R57" s="133"/>
      <c r="S57" s="65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95"/>
      <c r="AK57" s="7"/>
      <c r="AL57" s="48"/>
      <c r="AM57" s="8"/>
      <c r="AN57" s="8"/>
      <c r="AO57" s="8"/>
      <c r="AP57" s="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5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 t="s">
        <v>24</v>
      </c>
      <c r="Q58" s="65" t="s">
        <v>41</v>
      </c>
      <c r="R58" s="133"/>
      <c r="S58" s="74">
        <v>70696.01</v>
      </c>
      <c r="T58" s="203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176"/>
      <c r="AJ58" s="113"/>
      <c r="AK58" s="48"/>
      <c r="AL58" s="48"/>
      <c r="AM58" s="8"/>
      <c r="AN58" s="8"/>
      <c r="AO58" s="8"/>
      <c r="AP58" s="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25</v>
      </c>
      <c r="Q59" s="65" t="s">
        <v>41</v>
      </c>
      <c r="R59" s="133"/>
      <c r="S59" s="74">
        <v>56882.57</v>
      </c>
      <c r="T59" s="203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76"/>
      <c r="AJ59" s="113"/>
      <c r="AK59" s="48"/>
      <c r="AL59" s="48"/>
      <c r="AM59" s="8"/>
      <c r="AN59" s="8"/>
      <c r="AO59" s="8"/>
      <c r="AP59" s="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0.7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133"/>
      <c r="S60" s="74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13"/>
      <c r="AK60" s="7"/>
      <c r="AL60" s="48"/>
      <c r="AM60" s="8"/>
      <c r="AN60" s="8"/>
      <c r="AO60" s="8"/>
      <c r="AP60" s="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3.5" customHeight="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32"/>
      <c r="P61" s="65" t="s">
        <v>38</v>
      </c>
      <c r="Q61" s="65" t="s">
        <v>41</v>
      </c>
      <c r="R61" s="133"/>
      <c r="S61" s="65"/>
      <c r="T61" s="204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133"/>
      <c r="AJ61" s="95"/>
      <c r="AK61" s="7"/>
      <c r="AL61" s="48"/>
      <c r="AM61" s="8"/>
      <c r="AN61" s="8"/>
      <c r="AO61" s="8"/>
      <c r="AP61" s="8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3.75" customHeight="1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32"/>
      <c r="P62" s="65"/>
      <c r="Q62" s="65" t="s">
        <v>41</v>
      </c>
      <c r="R62" s="133"/>
      <c r="S62" s="74"/>
      <c r="T62" s="203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176"/>
      <c r="AJ62" s="113"/>
      <c r="AK62" s="7"/>
      <c r="AL62" s="48"/>
      <c r="AM62" s="8"/>
      <c r="AN62" s="8"/>
      <c r="AO62" s="8"/>
      <c r="AP62" s="8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5:42" ht="12.75">
      <c r="O63" s="232"/>
      <c r="P63" s="65" t="s">
        <v>32</v>
      </c>
      <c r="Q63" s="65" t="s">
        <v>41</v>
      </c>
      <c r="R63" s="133"/>
      <c r="S63" s="74">
        <f>S64+S65+S66+S68</f>
        <v>51261.42999999999</v>
      </c>
      <c r="T63" s="240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32"/>
      <c r="AJ63" s="95"/>
      <c r="AK63" s="95"/>
      <c r="AL63" s="95"/>
      <c r="AM63" s="95"/>
      <c r="AN63" s="113"/>
      <c r="AO63" s="22"/>
      <c r="AP63" s="22"/>
    </row>
    <row r="64" spans="15:42" ht="12.75">
      <c r="O64" s="232"/>
      <c r="P64" s="65" t="s">
        <v>33</v>
      </c>
      <c r="Q64" s="65" t="s">
        <v>41</v>
      </c>
      <c r="R64" s="133"/>
      <c r="S64" s="74">
        <v>1593.01</v>
      </c>
      <c r="AJ64" s="113"/>
      <c r="AK64" s="95"/>
      <c r="AL64" s="95"/>
      <c r="AM64" s="95"/>
      <c r="AN64" s="95"/>
      <c r="AO64" s="22"/>
      <c r="AP64" s="22"/>
    </row>
    <row r="65" spans="15:42" ht="12.75">
      <c r="O65" s="232"/>
      <c r="P65" s="65" t="s">
        <v>34</v>
      </c>
      <c r="Q65" s="65" t="s">
        <v>41</v>
      </c>
      <c r="R65" s="133"/>
      <c r="S65" s="74">
        <v>24750.44</v>
      </c>
      <c r="AJ65" s="113"/>
      <c r="AK65" s="95"/>
      <c r="AL65" s="95"/>
      <c r="AM65" s="95"/>
      <c r="AN65" s="113"/>
      <c r="AO65" s="22"/>
      <c r="AP65" s="22"/>
    </row>
    <row r="66" spans="15:42" ht="12" customHeight="1">
      <c r="O66" s="232"/>
      <c r="P66" s="65" t="s">
        <v>94</v>
      </c>
      <c r="Q66" s="65" t="s">
        <v>41</v>
      </c>
      <c r="R66" s="133"/>
      <c r="S66" s="74">
        <v>2300</v>
      </c>
      <c r="AJ66" s="113"/>
      <c r="AK66" s="95"/>
      <c r="AL66" s="95"/>
      <c r="AM66" s="95"/>
      <c r="AN66" s="113"/>
      <c r="AO66" s="22"/>
      <c r="AP66" s="22"/>
    </row>
    <row r="67" spans="15:42" ht="12.75" hidden="1">
      <c r="O67" s="232"/>
      <c r="P67" s="65" t="s">
        <v>88</v>
      </c>
      <c r="Q67" s="65" t="s">
        <v>41</v>
      </c>
      <c r="R67" s="133"/>
      <c r="S67" s="74"/>
      <c r="AJ67" s="113"/>
      <c r="AK67" s="95"/>
      <c r="AL67" s="95"/>
      <c r="AM67" s="95"/>
      <c r="AN67" s="113"/>
      <c r="AO67" s="22"/>
      <c r="AP67" s="22"/>
    </row>
    <row r="68" spans="15:42" ht="12.75">
      <c r="O68" s="232"/>
      <c r="P68" s="65" t="s">
        <v>35</v>
      </c>
      <c r="Q68" s="65" t="s">
        <v>41</v>
      </c>
      <c r="R68" s="133"/>
      <c r="S68" s="74">
        <v>22617.98</v>
      </c>
      <c r="AJ68" s="113"/>
      <c r="AK68" s="95"/>
      <c r="AL68" s="95"/>
      <c r="AM68" s="95"/>
      <c r="AN68" s="113"/>
      <c r="AO68" s="22"/>
      <c r="AP68" s="22"/>
    </row>
    <row r="69" spans="15:42" ht="12.75" hidden="1">
      <c r="O69" s="232"/>
      <c r="P69" s="65" t="s">
        <v>62</v>
      </c>
      <c r="Q69" s="65" t="s">
        <v>41</v>
      </c>
      <c r="R69" s="133"/>
      <c r="S69" s="74"/>
      <c r="AJ69" s="113"/>
      <c r="AK69" s="22"/>
      <c r="AL69" s="48"/>
      <c r="AM69" s="22"/>
      <c r="AN69" s="22"/>
      <c r="AO69" s="22"/>
      <c r="AP69" s="22"/>
    </row>
    <row r="70" spans="15:42" ht="12.75" hidden="1">
      <c r="O70" s="232"/>
      <c r="P70" s="65" t="s">
        <v>76</v>
      </c>
      <c r="Q70" s="65" t="s">
        <v>41</v>
      </c>
      <c r="R70" s="133"/>
      <c r="S70" s="74"/>
      <c r="AJ70" s="113"/>
      <c r="AK70" s="22"/>
      <c r="AL70" s="48"/>
      <c r="AM70" s="22"/>
      <c r="AN70" s="22"/>
      <c r="AO70" s="22"/>
      <c r="AP70" s="22"/>
    </row>
    <row r="71" spans="15:42" ht="12" customHeight="1">
      <c r="O71" s="232"/>
      <c r="P71" s="65" t="s">
        <v>29</v>
      </c>
      <c r="Q71" s="65" t="s">
        <v>41</v>
      </c>
      <c r="R71" s="133"/>
      <c r="S71" s="65">
        <v>19906.48</v>
      </c>
      <c r="T71" s="204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133"/>
      <c r="AJ71" s="95"/>
      <c r="AK71" s="22"/>
      <c r="AL71" s="48"/>
      <c r="AM71" s="22"/>
      <c r="AN71" s="22"/>
      <c r="AO71" s="22"/>
      <c r="AP71" s="22"/>
    </row>
    <row r="72" spans="15:42" ht="15" hidden="1">
      <c r="O72" s="232"/>
      <c r="P72" s="65"/>
      <c r="Q72" s="65" t="s">
        <v>41</v>
      </c>
      <c r="R72" s="133"/>
      <c r="S72" s="65"/>
      <c r="AJ72" s="95"/>
      <c r="AK72" s="8"/>
      <c r="AL72" s="48"/>
      <c r="AM72" s="22"/>
      <c r="AN72" s="22"/>
      <c r="AO72" s="22"/>
      <c r="AP72" s="22"/>
    </row>
    <row r="73" spans="15:42" ht="0.75" customHeight="1">
      <c r="O73" s="232"/>
      <c r="P73" s="65"/>
      <c r="Q73" s="65" t="s">
        <v>41</v>
      </c>
      <c r="R73" s="133"/>
      <c r="S73" s="74"/>
      <c r="T73" s="203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176"/>
      <c r="AJ73" s="113"/>
      <c r="AK73" s="7"/>
      <c r="AL73" s="48"/>
      <c r="AM73" s="22"/>
      <c r="AN73" s="22"/>
      <c r="AO73" s="22"/>
      <c r="AP73" s="22"/>
    </row>
    <row r="74" spans="15:42" ht="12.75">
      <c r="O74" s="232"/>
      <c r="P74" s="65" t="s">
        <v>42</v>
      </c>
      <c r="Q74" s="65" t="s">
        <v>41</v>
      </c>
      <c r="R74" s="133"/>
      <c r="S74" s="74">
        <v>188420.06</v>
      </c>
      <c r="AJ74" s="113"/>
      <c r="AK74" s="22"/>
      <c r="AL74" s="48"/>
      <c r="AM74" s="22"/>
      <c r="AN74" s="22"/>
      <c r="AO74" s="22"/>
      <c r="AP74" s="22"/>
    </row>
    <row r="75" spans="15:42" ht="12.75">
      <c r="O75" s="233"/>
      <c r="P75" s="65" t="s">
        <v>85</v>
      </c>
      <c r="Q75" s="65" t="s">
        <v>41</v>
      </c>
      <c r="R75" s="133"/>
      <c r="S75" s="74">
        <f>4.127*S7</f>
        <v>8423.6197</v>
      </c>
      <c r="AJ75" s="105"/>
      <c r="AK75" s="96"/>
      <c r="AL75" s="22"/>
      <c r="AM75" s="22"/>
      <c r="AN75" s="22"/>
      <c r="AO75" s="22"/>
      <c r="AP75" s="22"/>
    </row>
    <row r="76" spans="15:42" ht="22.5" customHeight="1">
      <c r="O76" s="224"/>
      <c r="P76" s="84" t="s">
        <v>26</v>
      </c>
      <c r="Q76" s="65" t="s">
        <v>41</v>
      </c>
      <c r="R76" s="133"/>
      <c r="S76" s="74">
        <f>S15+S20-S46</f>
        <v>40402.57029999979</v>
      </c>
      <c r="AJ76" s="105"/>
      <c r="AK76" s="22"/>
      <c r="AL76" s="22"/>
      <c r="AM76" s="22"/>
      <c r="AN76" s="22"/>
      <c r="AO76" s="22"/>
      <c r="AP76" s="22"/>
    </row>
    <row r="77" spans="15:42" ht="12.75" hidden="1">
      <c r="O77" s="225"/>
      <c r="P77" s="65" t="s">
        <v>74</v>
      </c>
      <c r="Q77" s="65"/>
      <c r="R77" s="133"/>
      <c r="S77" s="74">
        <v>4660.13</v>
      </c>
      <c r="AJ77" s="106"/>
      <c r="AK77" s="22"/>
      <c r="AL77" s="22"/>
      <c r="AM77" s="22"/>
      <c r="AN77" s="22"/>
      <c r="AO77" s="22"/>
      <c r="AP77" s="22"/>
    </row>
    <row r="78" spans="15:42" ht="12.75" hidden="1">
      <c r="O78" s="65"/>
      <c r="P78" s="65"/>
      <c r="Q78" s="65"/>
      <c r="R78" s="133"/>
      <c r="S78" s="65"/>
      <c r="AJ78" s="106"/>
      <c r="AK78" s="22"/>
      <c r="AL78" s="22"/>
      <c r="AM78" s="22"/>
      <c r="AN78" s="22"/>
      <c r="AO78" s="22"/>
      <c r="AP78" s="22"/>
    </row>
    <row r="79" spans="15:42" ht="12.75" hidden="1">
      <c r="O79" s="65"/>
      <c r="P79" s="65" t="s">
        <v>83</v>
      </c>
      <c r="Q79" s="65"/>
      <c r="R79" s="133"/>
      <c r="S79" s="74">
        <f>SUM(S76:S78)</f>
        <v>45062.700299999786</v>
      </c>
      <c r="AJ79" s="105"/>
      <c r="AK79" s="22"/>
      <c r="AL79" s="22"/>
      <c r="AM79" s="22"/>
      <c r="AN79" s="22"/>
      <c r="AO79" s="22"/>
      <c r="AP79" s="22"/>
    </row>
    <row r="80" spans="15:42" ht="12.75" hidden="1">
      <c r="O80" s="5"/>
      <c r="P80" s="5"/>
      <c r="Q80" s="5"/>
      <c r="R80" s="102"/>
      <c r="S80" s="107"/>
      <c r="AJ80" s="22"/>
      <c r="AK80" s="22"/>
      <c r="AL80" s="22"/>
      <c r="AM80" s="22"/>
      <c r="AN80" s="22"/>
      <c r="AO80" s="22"/>
      <c r="AP80" s="22"/>
    </row>
    <row r="81" spans="19:42" ht="12.75">
      <c r="S81" s="108"/>
      <c r="AJ81" s="22"/>
      <c r="AK81" s="22"/>
      <c r="AL81" s="22"/>
      <c r="AM81" s="22"/>
      <c r="AN81" s="22"/>
      <c r="AO81" s="22"/>
      <c r="AP81" s="22"/>
    </row>
    <row r="82" spans="19:42" ht="12.75">
      <c r="S82" s="114"/>
      <c r="AJ82" s="22"/>
      <c r="AK82" s="22"/>
      <c r="AL82" s="22"/>
      <c r="AM82" s="22"/>
      <c r="AN82" s="22"/>
      <c r="AO82" s="22"/>
      <c r="AP82" s="22"/>
    </row>
    <row r="83" spans="19:41" ht="12.75">
      <c r="S83" s="114"/>
      <c r="AJ83" s="22"/>
      <c r="AK83" s="22"/>
      <c r="AL83" s="22"/>
      <c r="AM83" s="22"/>
      <c r="AN83" s="22"/>
      <c r="AO83" s="22"/>
    </row>
    <row r="84" ht="12.75">
      <c r="S84" s="114"/>
    </row>
    <row r="85" ht="12.75">
      <c r="S85" s="114"/>
    </row>
    <row r="86" ht="12.75">
      <c r="S86" s="114"/>
    </row>
    <row r="87" ht="12.75">
      <c r="S87" s="114"/>
    </row>
  </sheetData>
  <sheetProtection/>
  <mergeCells count="7">
    <mergeCell ref="O76:O77"/>
    <mergeCell ref="F5:I5"/>
    <mergeCell ref="O5:O13"/>
    <mergeCell ref="F6:I6"/>
    <mergeCell ref="F7:G7"/>
    <mergeCell ref="O17:O45"/>
    <mergeCell ref="O46:O75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65535" man="1"/>
    <brk id="41" max="48" man="1"/>
    <brk id="93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U79"/>
  <sheetViews>
    <sheetView view="pageBreakPreview" zoomScaleSheetLayoutView="100" zoomScalePageLayoutView="0" workbookViewId="0" topLeftCell="O34">
      <selection activeCell="AK81" sqref="AK81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4.75390625" style="0" customWidth="1"/>
    <col min="37" max="37" width="11.00390625" style="0" customWidth="1"/>
    <col min="38" max="38" width="12.125" style="0" customWidth="1"/>
    <col min="39" max="39" width="2.25390625" style="0" customWidth="1"/>
    <col min="40" max="40" width="12.12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152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85">
        <v>5586.35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 t="s">
        <v>10</v>
      </c>
      <c r="S8" s="87" t="s">
        <v>54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85">
        <v>258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3197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3.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1400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76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4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4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121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0.75" customHeight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165</v>
      </c>
      <c r="Q15" s="77"/>
      <c r="R15" s="77"/>
      <c r="S15" s="64">
        <v>5733.4</v>
      </c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26" t="s">
        <v>171</v>
      </c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79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80"/>
      <c r="S18" s="78">
        <v>800341.18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65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7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156</v>
      </c>
      <c r="Q20" s="65" t="s">
        <v>41</v>
      </c>
      <c r="R20" s="81"/>
      <c r="S20" s="78">
        <v>4246272.39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5"/>
      <c r="AL20" s="17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.7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157</v>
      </c>
      <c r="Q21" s="65" t="s">
        <v>41</v>
      </c>
      <c r="R21" s="81"/>
      <c r="S21" s="78">
        <f>S20-S28</f>
        <v>1726855.0599999996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/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158</v>
      </c>
      <c r="Q28" s="65" t="s">
        <v>41</v>
      </c>
      <c r="R28" s="82"/>
      <c r="S28" s="78">
        <f>S29+S30+S31+S32+S33+S34</f>
        <v>2519417.33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5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478006.11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5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98875.04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5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339063.39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1372193.83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5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37</v>
      </c>
      <c r="Q33" s="65" t="s">
        <v>41</v>
      </c>
      <c r="R33" s="81"/>
      <c r="S33" s="74">
        <v>203804.55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5"/>
      <c r="AK33" s="1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2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27474.41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24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4"/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24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72" t="s">
        <v>41</v>
      </c>
      <c r="R36" s="78"/>
      <c r="S36" s="78">
        <v>4176768.32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72" t="s">
        <v>41</v>
      </c>
      <c r="R37" s="153"/>
      <c r="S37" s="78"/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72" t="s">
        <v>41</v>
      </c>
      <c r="R38" s="153"/>
      <c r="S38" s="78"/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72" t="s">
        <v>41</v>
      </c>
      <c r="R39" s="72"/>
      <c r="S39" s="78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72" t="s">
        <v>41</v>
      </c>
      <c r="R40" s="72"/>
      <c r="S40" s="72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72" t="s">
        <v>41</v>
      </c>
      <c r="R41" s="72"/>
      <c r="S41" s="72"/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8"/>
      <c r="AL41" s="8"/>
      <c r="AM41" s="8"/>
      <c r="AN41" s="8"/>
      <c r="AO41" s="8"/>
      <c r="AP41" s="8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72" t="s">
        <v>41</v>
      </c>
      <c r="R42" s="72"/>
      <c r="S42" s="72">
        <v>868564.27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7"/>
      <c r="AL42" s="7"/>
      <c r="AM42" s="8"/>
      <c r="AN42" s="8"/>
      <c r="AO42" s="8"/>
      <c r="AP42" s="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4076524.97645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8"/>
      <c r="AK44" s="105"/>
      <c r="AL44" s="88"/>
      <c r="AM44" s="8"/>
      <c r="AN44" s="8"/>
      <c r="AO44" s="8"/>
      <c r="AP44" s="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S47+S48+S49+S50+S51+S52</f>
        <v>2489404.68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8"/>
      <c r="AN45" s="8"/>
      <c r="AO45" s="8"/>
      <c r="AP45" s="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8"/>
      <c r="AO46" s="8"/>
      <c r="AP46" s="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65">
        <v>470607.33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48"/>
      <c r="AM47" s="8"/>
      <c r="AN47" s="8"/>
      <c r="AO47" s="8"/>
      <c r="AP47" s="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86599.58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48"/>
      <c r="AM48" s="8"/>
      <c r="AN48" s="8"/>
      <c r="AO48" s="8"/>
      <c r="AP48" s="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303685.65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48"/>
      <c r="AM49" s="8"/>
      <c r="AN49" s="8"/>
      <c r="AO49" s="8"/>
      <c r="AP49" s="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65">
        <v>1371736.35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48"/>
      <c r="AM50" s="8"/>
      <c r="AN50" s="8"/>
      <c r="AO50" s="8"/>
      <c r="AP50" s="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37</v>
      </c>
      <c r="Q51" s="65" t="s">
        <v>41</v>
      </c>
      <c r="R51" s="65"/>
      <c r="S51" s="65">
        <v>232948.35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5"/>
      <c r="AK51" s="7"/>
      <c r="AL51" s="48"/>
      <c r="AM51" s="8"/>
      <c r="AN51" s="8"/>
      <c r="AO51" s="8"/>
      <c r="AP51" s="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65">
        <v>23827.42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48"/>
      <c r="AM52" s="8"/>
      <c r="AN52" s="8"/>
      <c r="AO52" s="8"/>
      <c r="AP52" s="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1587120.2964499998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48"/>
      <c r="AL53" s="48"/>
      <c r="AM53" s="8"/>
      <c r="AN53" s="8"/>
      <c r="AO53" s="8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153662.56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06"/>
      <c r="AK54" s="113"/>
      <c r="AL54" s="48"/>
      <c r="AM54" s="8"/>
      <c r="AN54" s="8"/>
      <c r="AO54" s="8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06"/>
      <c r="AK55" s="95"/>
      <c r="AL55" s="48"/>
      <c r="AM55" s="8"/>
      <c r="AN55" s="8"/>
      <c r="AO55" s="8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221523.38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06"/>
      <c r="AK56" s="113"/>
      <c r="AL56" s="48"/>
      <c r="AM56" s="8"/>
      <c r="AN56" s="8"/>
      <c r="AO56" s="8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121032.96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06"/>
      <c r="AK57" s="113"/>
      <c r="AL57" s="48"/>
      <c r="AM57" s="8"/>
      <c r="AN57" s="8"/>
      <c r="AO57" s="8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06"/>
      <c r="AK58" s="113"/>
      <c r="AL58" s="48"/>
      <c r="AM58" s="22"/>
      <c r="AN58" s="8"/>
      <c r="AO58" s="8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65">
        <v>6705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06"/>
      <c r="AK59" s="95"/>
      <c r="AL59" s="48"/>
      <c r="AM59" s="8"/>
      <c r="AN59" s="8"/>
      <c r="AO59" s="8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06"/>
      <c r="AK60" s="95"/>
      <c r="AL60" s="48"/>
      <c r="AM60" s="8"/>
      <c r="AN60" s="8"/>
      <c r="AO60" s="8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1" ht="12" customHeight="1">
      <c r="O61" s="232"/>
      <c r="P61" s="65" t="s">
        <v>32</v>
      </c>
      <c r="Q61" s="65" t="s">
        <v>41</v>
      </c>
      <c r="R61" s="65"/>
      <c r="S61" s="74">
        <f>S62+S63+S64+S65+S66+S67+S68</f>
        <v>461332.00999999995</v>
      </c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32"/>
      <c r="AJ61" s="122"/>
      <c r="AK61" s="95"/>
      <c r="AL61" s="95"/>
      <c r="AM61" s="95"/>
      <c r="AN61" s="113"/>
      <c r="AO61" s="22"/>
    </row>
    <row r="62" spans="15:41" ht="12.75">
      <c r="O62" s="232"/>
      <c r="P62" s="65" t="s">
        <v>33</v>
      </c>
      <c r="Q62" s="65" t="s">
        <v>41</v>
      </c>
      <c r="R62" s="65"/>
      <c r="S62" s="74">
        <v>185501.99</v>
      </c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6"/>
      <c r="AK62" s="95"/>
      <c r="AL62" s="95"/>
      <c r="AM62" s="95"/>
      <c r="AN62" s="95"/>
      <c r="AO62" s="22"/>
    </row>
    <row r="63" spans="15:41" ht="12.75">
      <c r="O63" s="232"/>
      <c r="P63" s="65" t="s">
        <v>34</v>
      </c>
      <c r="Q63" s="65" t="s">
        <v>41</v>
      </c>
      <c r="R63" s="65"/>
      <c r="S63" s="74">
        <v>75797.84</v>
      </c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05"/>
      <c r="AK63" s="95"/>
      <c r="AL63" s="95"/>
      <c r="AM63" s="95"/>
      <c r="AN63" s="113"/>
      <c r="AO63" s="22"/>
    </row>
    <row r="64" spans="15:41" ht="14.25" customHeight="1">
      <c r="O64" s="232"/>
      <c r="P64" s="65" t="s">
        <v>94</v>
      </c>
      <c r="Q64" s="65" t="s">
        <v>41</v>
      </c>
      <c r="R64" s="65"/>
      <c r="S64" s="74">
        <v>138676.14</v>
      </c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5"/>
      <c r="AK64" s="95"/>
      <c r="AL64" s="95"/>
      <c r="AM64" s="95"/>
      <c r="AN64" s="113"/>
      <c r="AO64" s="22"/>
    </row>
    <row r="65" spans="15:41" ht="12.75">
      <c r="O65" s="232"/>
      <c r="P65" s="65" t="s">
        <v>89</v>
      </c>
      <c r="Q65" s="65" t="s">
        <v>41</v>
      </c>
      <c r="R65" s="65"/>
      <c r="S65" s="74">
        <v>3507.26</v>
      </c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105"/>
      <c r="AK65" s="95"/>
      <c r="AL65" s="95"/>
      <c r="AM65" s="95"/>
      <c r="AN65" s="113"/>
      <c r="AO65" s="22"/>
    </row>
    <row r="66" spans="15:41" ht="12.75">
      <c r="O66" s="232"/>
      <c r="P66" s="65" t="s">
        <v>35</v>
      </c>
      <c r="Q66" s="65" t="s">
        <v>41</v>
      </c>
      <c r="R66" s="65"/>
      <c r="S66" s="74">
        <v>42710.84</v>
      </c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105"/>
      <c r="AK66" s="95"/>
      <c r="AL66" s="95"/>
      <c r="AM66" s="95"/>
      <c r="AN66" s="113"/>
      <c r="AO66" s="22"/>
    </row>
    <row r="67" spans="15:41" ht="12.75">
      <c r="O67" s="232"/>
      <c r="P67" s="65" t="s">
        <v>76</v>
      </c>
      <c r="Q67" s="65" t="s">
        <v>41</v>
      </c>
      <c r="R67" s="65"/>
      <c r="S67" s="74">
        <v>2010.69</v>
      </c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105"/>
      <c r="AK67" s="113"/>
      <c r="AL67" s="48"/>
      <c r="AM67" s="22"/>
      <c r="AN67" s="22"/>
      <c r="AO67" s="22"/>
    </row>
    <row r="68" spans="15:41" ht="12.75">
      <c r="O68" s="232"/>
      <c r="P68" s="65" t="s">
        <v>68</v>
      </c>
      <c r="Q68" s="65" t="s">
        <v>41</v>
      </c>
      <c r="R68" s="65"/>
      <c r="S68" s="74">
        <v>13127.25</v>
      </c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105"/>
      <c r="AK68" s="113"/>
      <c r="AL68" s="48"/>
      <c r="AM68" s="22"/>
      <c r="AN68" s="22"/>
      <c r="AO68" s="22"/>
    </row>
    <row r="69" spans="15:41" ht="15" customHeight="1">
      <c r="O69" s="232"/>
      <c r="P69" s="65" t="s">
        <v>29</v>
      </c>
      <c r="Q69" s="65" t="s">
        <v>41</v>
      </c>
      <c r="R69" s="65"/>
      <c r="S69" s="65">
        <v>19107.95</v>
      </c>
      <c r="AJ69" s="106"/>
      <c r="AK69" s="95"/>
      <c r="AL69" s="48"/>
      <c r="AM69" s="22"/>
      <c r="AN69" s="22"/>
      <c r="AO69" s="22"/>
    </row>
    <row r="70" spans="15:41" ht="1.5" customHeight="1" hidden="1">
      <c r="O70" s="232"/>
      <c r="P70" s="65"/>
      <c r="Q70" s="65" t="s">
        <v>41</v>
      </c>
      <c r="R70" s="65"/>
      <c r="S70" s="65"/>
      <c r="AJ70" s="106"/>
      <c r="AK70" s="95"/>
      <c r="AL70" s="48"/>
      <c r="AM70" s="22"/>
      <c r="AN70" s="22"/>
      <c r="AO70" s="22"/>
    </row>
    <row r="71" spans="15:41" ht="12.75">
      <c r="O71" s="232"/>
      <c r="P71" s="65" t="s">
        <v>30</v>
      </c>
      <c r="Q71" s="65" t="s">
        <v>41</v>
      </c>
      <c r="R71" s="65"/>
      <c r="S71" s="74">
        <v>65008.85</v>
      </c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105"/>
      <c r="AK71" s="113"/>
      <c r="AL71" s="48"/>
      <c r="AM71" s="22"/>
      <c r="AN71" s="22"/>
      <c r="AO71" s="22"/>
    </row>
    <row r="72" spans="15:41" ht="12.75">
      <c r="O72" s="232"/>
      <c r="P72" s="65" t="s">
        <v>42</v>
      </c>
      <c r="Q72" s="65" t="s">
        <v>41</v>
      </c>
      <c r="R72" s="65"/>
      <c r="S72" s="74">
        <v>515692.72</v>
      </c>
      <c r="AJ72" s="105"/>
      <c r="AK72" s="113"/>
      <c r="AL72" s="48"/>
      <c r="AM72" s="22"/>
      <c r="AN72" s="22"/>
      <c r="AO72" s="22"/>
    </row>
    <row r="73" spans="15:41" ht="12.75">
      <c r="O73" s="233"/>
      <c r="P73" s="65" t="s">
        <v>85</v>
      </c>
      <c r="Q73" s="65" t="s">
        <v>41</v>
      </c>
      <c r="R73" s="65"/>
      <c r="S73" s="74">
        <f>4.127*S7</f>
        <v>23054.86645</v>
      </c>
      <c r="AJ73" s="106"/>
      <c r="AK73" s="22"/>
      <c r="AL73" s="22"/>
      <c r="AM73" s="22"/>
      <c r="AN73" s="22"/>
      <c r="AO73" s="22"/>
    </row>
    <row r="74" spans="15:41" ht="20.25" customHeight="1">
      <c r="O74" s="234"/>
      <c r="P74" s="84" t="s">
        <v>26</v>
      </c>
      <c r="Q74" s="65" t="s">
        <v>41</v>
      </c>
      <c r="R74" s="65"/>
      <c r="S74" s="74">
        <f>S20-S44</f>
        <v>169747.4135499997</v>
      </c>
      <c r="AJ74" s="96"/>
      <c r="AK74" s="96"/>
      <c r="AL74" s="22"/>
      <c r="AM74" s="22"/>
      <c r="AN74" s="22"/>
      <c r="AO74" s="22"/>
    </row>
    <row r="75" spans="15:39" ht="12.75" hidden="1">
      <c r="O75" s="235"/>
      <c r="P75" s="65"/>
      <c r="Q75" s="65"/>
      <c r="R75" s="65"/>
      <c r="S75" s="74"/>
      <c r="AJ75" s="219"/>
      <c r="AK75" s="22"/>
      <c r="AL75" s="22"/>
      <c r="AM75" s="22"/>
    </row>
    <row r="76" spans="15:39" ht="12.75" hidden="1">
      <c r="O76" s="133"/>
      <c r="P76" s="65"/>
      <c r="Q76" s="65"/>
      <c r="R76" s="65"/>
      <c r="S76" s="65"/>
      <c r="AJ76" s="5"/>
      <c r="AK76" s="22"/>
      <c r="AL76" s="22"/>
      <c r="AM76" s="22"/>
    </row>
    <row r="77" spans="15:39" ht="12.75" hidden="1">
      <c r="O77" s="69"/>
      <c r="P77" s="65"/>
      <c r="Q77" s="65"/>
      <c r="R77" s="65"/>
      <c r="S77" s="74"/>
      <c r="AJ77" s="5"/>
      <c r="AK77" s="22"/>
      <c r="AL77" s="22"/>
      <c r="AM77" s="22"/>
    </row>
    <row r="78" spans="16:39" ht="12.75" hidden="1">
      <c r="P78" s="5"/>
      <c r="Q78" s="5"/>
      <c r="R78" s="5"/>
      <c r="S78" s="5"/>
      <c r="AK78" s="22"/>
      <c r="AL78" s="22"/>
      <c r="AM78" s="22"/>
    </row>
    <row r="79" spans="16:19" ht="12.75" hidden="1">
      <c r="P79" s="5"/>
      <c r="Q79" s="5"/>
      <c r="R79" s="5"/>
      <c r="S79" s="89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3" man="1"/>
    <brk id="41" max="48" man="1"/>
    <brk id="93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U79"/>
  <sheetViews>
    <sheetView view="pageBreakPreview" zoomScaleSheetLayoutView="100" zoomScalePageLayoutView="0" workbookViewId="0" topLeftCell="O42">
      <selection activeCell="AM49" sqref="AM49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3.00390625" style="0" customWidth="1"/>
    <col min="37" max="37" width="11.00390625" style="0" customWidth="1"/>
    <col min="38" max="38" width="12.125" style="0" customWidth="1"/>
    <col min="39" max="39" width="16.875" style="0" customWidth="1"/>
    <col min="40" max="40" width="11.125" style="0" hidden="1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151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85">
        <v>11343.7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 t="s">
        <v>10</v>
      </c>
      <c r="S8" s="87" t="s">
        <v>53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85">
        <v>505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4150.7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3.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1050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82</v>
      </c>
      <c r="Q14" s="77"/>
      <c r="R14" s="77"/>
      <c r="S14" s="66">
        <v>-300685.7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138" t="s">
        <v>110</v>
      </c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149</v>
      </c>
      <c r="Q15" s="77"/>
      <c r="R15" s="77"/>
      <c r="S15" s="66">
        <v>40832.78</v>
      </c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 t="s">
        <v>112</v>
      </c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910716.71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2">AK19+AL19</f>
        <v>0</v>
      </c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8044828.14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4.2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v>3449723.71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>
        <f t="shared" si="0"/>
        <v>0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5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>
        <f t="shared" si="0"/>
        <v>0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5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>
        <f t="shared" si="0"/>
        <v>0</v>
      </c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5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>
        <f t="shared" si="0"/>
        <v>0</v>
      </c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5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>
        <f t="shared" si="0"/>
        <v>0</v>
      </c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5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3" customHeight="1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>
        <f t="shared" si="0"/>
        <v>0</v>
      </c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5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S29+S30+S31+S32+S34</f>
        <v>4595104.429999999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825312.12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3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158024.34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3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572606.57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13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2949230.84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13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4">
        <f t="shared" si="0"/>
        <v>0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5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2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89930.56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113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8">
        <f t="shared" si="0"/>
        <v>0</v>
      </c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113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4" t="s">
        <v>43</v>
      </c>
      <c r="Q36" s="65" t="s">
        <v>41</v>
      </c>
      <c r="R36" s="74"/>
      <c r="S36" s="78">
        <v>8382661.78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8">
        <f t="shared" si="0"/>
        <v>0</v>
      </c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8">
        <f t="shared" si="0"/>
        <v>0</v>
      </c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8">
        <f t="shared" si="0"/>
        <v>0</v>
      </c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78">
        <f t="shared" si="0"/>
        <v>0</v>
      </c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78">
        <f t="shared" si="0"/>
        <v>0</v>
      </c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112"/>
      <c r="AL41" s="8"/>
      <c r="AM41" s="8"/>
      <c r="AN41" s="8"/>
      <c r="AO41" s="8"/>
      <c r="AP41" s="8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427373.49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112"/>
      <c r="AL42" s="7"/>
      <c r="AM42" s="8"/>
      <c r="AN42" s="8"/>
      <c r="AO42" s="8"/>
      <c r="AP42" s="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78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8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8213670.7798999995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5"/>
      <c r="AK44" s="8"/>
      <c r="AL44" s="88"/>
      <c r="AM44" s="8"/>
      <c r="AN44" s="8"/>
      <c r="AO44" s="8"/>
      <c r="AP44" s="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S47+S48+S49+S50+S52</f>
        <v>4856751.76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48"/>
      <c r="AN45" s="8"/>
      <c r="AO45" s="8"/>
      <c r="AP45" s="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7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8"/>
      <c r="AO46" s="8"/>
      <c r="AP46" s="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74">
        <v>1036365.42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1"/>
      <c r="AK47" s="7"/>
      <c r="AL47" s="48"/>
      <c r="AM47" s="8"/>
      <c r="AN47" s="8"/>
      <c r="AO47" s="8"/>
      <c r="AP47" s="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180542.02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1"/>
      <c r="AK48" s="48"/>
      <c r="AL48" s="48"/>
      <c r="AM48" s="8"/>
      <c r="AN48" s="8"/>
      <c r="AO48" s="8"/>
      <c r="AP48" s="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615392.61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1"/>
      <c r="AK49" s="48"/>
      <c r="AL49" s="48"/>
      <c r="AM49" s="8"/>
      <c r="AN49" s="8"/>
      <c r="AO49" s="8"/>
      <c r="AP49" s="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2949202.87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1"/>
      <c r="AK50" s="7"/>
      <c r="AL50" s="48"/>
      <c r="AM50" s="8"/>
      <c r="AN50" s="8"/>
      <c r="AO50" s="8"/>
      <c r="AP50" s="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0.7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65"/>
      <c r="S51" s="74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8"/>
      <c r="AK51" s="7"/>
      <c r="AL51" s="48"/>
      <c r="AM51" s="8"/>
      <c r="AN51" s="8"/>
      <c r="AO51" s="8"/>
      <c r="AP51" s="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75248.84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48"/>
      <c r="AM52" s="8"/>
      <c r="AN52" s="8"/>
      <c r="AO52" s="8"/>
      <c r="AP52" s="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3356919.0199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8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312019.81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48"/>
      <c r="AL54" s="48"/>
      <c r="AM54" s="8"/>
      <c r="AN54" s="8"/>
      <c r="AO54" s="8"/>
      <c r="AP54" s="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8"/>
      <c r="AP55" s="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277087.16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48"/>
      <c r="AL56" s="48"/>
      <c r="AM56" s="8"/>
      <c r="AN56" s="8"/>
      <c r="AO56" s="8"/>
      <c r="AP56" s="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233046.03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48"/>
      <c r="AL57" s="48"/>
      <c r="AM57" s="8"/>
      <c r="AN57" s="8"/>
      <c r="AO57" s="8"/>
      <c r="AP57" s="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8"/>
      <c r="AP58" s="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65">
        <v>8174.4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8"/>
      <c r="AP59" s="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7.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176"/>
      <c r="AJ60" s="113"/>
      <c r="AK60" s="48"/>
      <c r="AL60" s="48"/>
      <c r="AM60" s="8"/>
      <c r="AN60" s="8"/>
      <c r="AO60" s="8"/>
      <c r="AP60" s="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2" ht="12.75">
      <c r="O61" s="232"/>
      <c r="P61" s="65" t="s">
        <v>32</v>
      </c>
      <c r="Q61" s="65" t="s">
        <v>41</v>
      </c>
      <c r="R61" s="65"/>
      <c r="S61" s="74">
        <f>S62+S63+S64+S65+S66+S67+S68</f>
        <v>771796.3200000002</v>
      </c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32"/>
      <c r="AJ61" s="213"/>
      <c r="AK61" s="7"/>
      <c r="AL61" s="48"/>
      <c r="AM61" s="95"/>
      <c r="AN61" s="95"/>
      <c r="AO61" s="95"/>
      <c r="AP61" s="113"/>
    </row>
    <row r="62" spans="15:42" ht="12.75">
      <c r="O62" s="232"/>
      <c r="P62" s="65" t="s">
        <v>33</v>
      </c>
      <c r="Q62" s="65" t="s">
        <v>41</v>
      </c>
      <c r="R62" s="65"/>
      <c r="S62" s="74">
        <v>185624.88</v>
      </c>
      <c r="AJ62" s="113"/>
      <c r="AK62" s="7"/>
      <c r="AL62" s="48"/>
      <c r="AM62" s="95"/>
      <c r="AN62" s="95"/>
      <c r="AO62" s="95"/>
      <c r="AP62" s="95"/>
    </row>
    <row r="63" spans="15:42" ht="12.75">
      <c r="O63" s="232"/>
      <c r="P63" s="65" t="s">
        <v>34</v>
      </c>
      <c r="Q63" s="65" t="s">
        <v>41</v>
      </c>
      <c r="R63" s="65"/>
      <c r="S63" s="74">
        <v>429249.18</v>
      </c>
      <c r="AJ63" s="113"/>
      <c r="AK63" s="22"/>
      <c r="AL63" s="48"/>
      <c r="AM63" s="95"/>
      <c r="AN63" s="95"/>
      <c r="AO63" s="95"/>
      <c r="AP63" s="113"/>
    </row>
    <row r="64" spans="15:42" ht="12.75">
      <c r="O64" s="232"/>
      <c r="P64" s="65" t="s">
        <v>94</v>
      </c>
      <c r="Q64" s="65" t="s">
        <v>41</v>
      </c>
      <c r="R64" s="65"/>
      <c r="S64" s="74">
        <v>60296.68</v>
      </c>
      <c r="AJ64" s="113"/>
      <c r="AK64" s="22"/>
      <c r="AL64" s="48"/>
      <c r="AM64" s="95"/>
      <c r="AN64" s="95"/>
      <c r="AO64" s="95"/>
      <c r="AP64" s="113"/>
    </row>
    <row r="65" spans="15:42" ht="12.75">
      <c r="O65" s="232"/>
      <c r="P65" s="65" t="s">
        <v>88</v>
      </c>
      <c r="Q65" s="65" t="s">
        <v>41</v>
      </c>
      <c r="R65" s="65"/>
      <c r="S65" s="74">
        <v>7718.24</v>
      </c>
      <c r="AJ65" s="113"/>
      <c r="AK65" s="22"/>
      <c r="AL65" s="48"/>
      <c r="AM65" s="95"/>
      <c r="AN65" s="95"/>
      <c r="AO65" s="95"/>
      <c r="AP65" s="113"/>
    </row>
    <row r="66" spans="15:42" ht="12.75">
      <c r="O66" s="232"/>
      <c r="P66" s="65" t="s">
        <v>35</v>
      </c>
      <c r="Q66" s="65" t="s">
        <v>41</v>
      </c>
      <c r="R66" s="65"/>
      <c r="S66" s="74">
        <v>81325.28</v>
      </c>
      <c r="AJ66" s="113"/>
      <c r="AK66" s="22"/>
      <c r="AL66" s="48"/>
      <c r="AM66" s="95"/>
      <c r="AN66" s="95"/>
      <c r="AO66" s="95"/>
      <c r="AP66" s="113"/>
    </row>
    <row r="67" spans="15:42" ht="12.75">
      <c r="O67" s="232"/>
      <c r="P67" s="65" t="s">
        <v>62</v>
      </c>
      <c r="Q67" s="65" t="s">
        <v>41</v>
      </c>
      <c r="R67" s="65"/>
      <c r="S67" s="74">
        <v>7081.51</v>
      </c>
      <c r="AJ67" s="113"/>
      <c r="AK67" s="22"/>
      <c r="AL67" s="48"/>
      <c r="AM67" s="22"/>
      <c r="AN67" s="22"/>
      <c r="AO67" s="22"/>
      <c r="AP67" s="22"/>
    </row>
    <row r="68" spans="15:42" ht="12.75">
      <c r="O68" s="232"/>
      <c r="P68" s="65" t="s">
        <v>68</v>
      </c>
      <c r="Q68" s="65" t="s">
        <v>41</v>
      </c>
      <c r="R68" s="65"/>
      <c r="S68" s="74">
        <v>500.55</v>
      </c>
      <c r="AJ68" s="113"/>
      <c r="AK68" s="22"/>
      <c r="AL68" s="48"/>
      <c r="AM68" s="22"/>
      <c r="AN68" s="22"/>
      <c r="AO68" s="22"/>
      <c r="AP68" s="22"/>
    </row>
    <row r="69" spans="15:42" ht="12" customHeight="1">
      <c r="O69" s="232"/>
      <c r="P69" s="65" t="s">
        <v>29</v>
      </c>
      <c r="Q69" s="65" t="s">
        <v>41</v>
      </c>
      <c r="R69" s="65"/>
      <c r="S69" s="65">
        <v>49906.47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  <c r="AO69" s="22"/>
      <c r="AP69" s="22"/>
    </row>
    <row r="70" spans="15:42" ht="15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  <c r="AO70" s="22"/>
      <c r="AP70" s="22"/>
    </row>
    <row r="71" spans="15:42" ht="12.75">
      <c r="O71" s="232"/>
      <c r="P71" s="65" t="s">
        <v>55</v>
      </c>
      <c r="Q71" s="65" t="s">
        <v>41</v>
      </c>
      <c r="R71" s="65"/>
      <c r="S71" s="74">
        <v>610902.4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76"/>
      <c r="AJ71" s="113"/>
      <c r="AK71" s="7"/>
      <c r="AL71" s="48"/>
      <c r="AM71" s="22"/>
      <c r="AN71" s="22"/>
      <c r="AO71" s="22"/>
      <c r="AP71" s="22"/>
    </row>
    <row r="72" spans="15:42" ht="12.75">
      <c r="O72" s="232"/>
      <c r="P72" s="65" t="s">
        <v>42</v>
      </c>
      <c r="Q72" s="65" t="s">
        <v>41</v>
      </c>
      <c r="R72" s="65"/>
      <c r="S72" s="74">
        <v>1047170.98</v>
      </c>
      <c r="AJ72" s="113"/>
      <c r="AK72" s="22"/>
      <c r="AL72" s="48"/>
      <c r="AM72" s="22"/>
      <c r="AN72" s="22"/>
      <c r="AO72" s="22"/>
      <c r="AP72" s="22"/>
    </row>
    <row r="73" spans="15:42" ht="12.75">
      <c r="O73" s="233"/>
      <c r="P73" s="65" t="s">
        <v>85</v>
      </c>
      <c r="Q73" s="65" t="s">
        <v>41</v>
      </c>
      <c r="R73" s="65"/>
      <c r="S73" s="74">
        <f>4.127*S7</f>
        <v>46815.4499</v>
      </c>
      <c r="AJ73" s="105"/>
      <c r="AK73" s="96"/>
      <c r="AL73" s="22"/>
      <c r="AM73" s="22"/>
      <c r="AN73" s="22"/>
      <c r="AO73" s="22"/>
      <c r="AP73" s="22"/>
    </row>
    <row r="74" spans="15:42" ht="24">
      <c r="O74" s="224"/>
      <c r="P74" s="84" t="s">
        <v>26</v>
      </c>
      <c r="Q74" s="65" t="s">
        <v>41</v>
      </c>
      <c r="R74" s="65"/>
      <c r="S74" s="74">
        <f>S15+S20-S44</f>
        <v>-128009.85989999957</v>
      </c>
      <c r="AJ74" s="105"/>
      <c r="AK74" s="22"/>
      <c r="AL74" s="22"/>
      <c r="AM74" s="22"/>
      <c r="AN74" s="22"/>
      <c r="AO74" s="22"/>
      <c r="AP74" s="22"/>
    </row>
    <row r="75" spans="15:42" ht="12.75">
      <c r="O75" s="225"/>
      <c r="P75" s="65" t="s">
        <v>74</v>
      </c>
      <c r="Q75" s="65"/>
      <c r="R75" s="65"/>
      <c r="S75" s="74">
        <v>70161.3</v>
      </c>
      <c r="AJ75" s="106"/>
      <c r="AK75" s="22"/>
      <c r="AL75" s="22"/>
      <c r="AM75" s="22"/>
      <c r="AN75" s="22"/>
      <c r="AO75" s="22"/>
      <c r="AP75" s="22"/>
    </row>
    <row r="76" spans="15:42" ht="12.75" hidden="1">
      <c r="O76" s="65"/>
      <c r="P76" s="65"/>
      <c r="Q76" s="65"/>
      <c r="R76" s="65"/>
      <c r="S76" s="65"/>
      <c r="AJ76" s="106"/>
      <c r="AK76" s="22"/>
      <c r="AL76" s="22"/>
      <c r="AM76" s="22"/>
      <c r="AN76" s="22"/>
      <c r="AO76" s="22"/>
      <c r="AP76" s="22"/>
    </row>
    <row r="77" spans="15:42" ht="12.75">
      <c r="O77" s="65"/>
      <c r="P77" s="65" t="s">
        <v>83</v>
      </c>
      <c r="Q77" s="65"/>
      <c r="R77" s="65"/>
      <c r="S77" s="74">
        <f>SUM(S74:S76)</f>
        <v>-57848.55989999957</v>
      </c>
      <c r="AJ77" s="105"/>
      <c r="AK77" s="22"/>
      <c r="AL77" s="22"/>
      <c r="AM77" s="22"/>
      <c r="AN77" s="22"/>
      <c r="AO77" s="22"/>
      <c r="AP77" s="22"/>
    </row>
    <row r="78" spans="15:42" ht="12.75" hidden="1">
      <c r="O78" s="5"/>
      <c r="P78" s="5"/>
      <c r="Q78" s="5"/>
      <c r="R78" s="5"/>
      <c r="S78" s="89"/>
      <c r="AJ78" s="22"/>
      <c r="AK78" s="22"/>
      <c r="AL78" s="22"/>
      <c r="AM78" s="22"/>
      <c r="AN78" s="22"/>
      <c r="AO78" s="22"/>
      <c r="AP78" s="22"/>
    </row>
    <row r="79" spans="36:42" ht="12.75">
      <c r="AJ79" s="22"/>
      <c r="AK79" s="22"/>
      <c r="AL79" s="22"/>
      <c r="AM79" s="22"/>
      <c r="AN79" s="22"/>
      <c r="AO79" s="22"/>
      <c r="AP79" s="22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8" man="1"/>
    <brk id="41" max="48" man="1"/>
    <brk id="93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79"/>
  <sheetViews>
    <sheetView view="pageBreakPreview" zoomScaleSheetLayoutView="100" zoomScalePageLayoutView="0" workbookViewId="0" topLeftCell="O45">
      <selection activeCell="AK42" sqref="AK42:AL42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2.625" style="0" customWidth="1"/>
    <col min="38" max="38" width="11.875" style="0" customWidth="1"/>
    <col min="39" max="39" width="11.75390625" style="0" hidden="1" customWidth="1"/>
    <col min="40" max="40" width="12.7539062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150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85">
        <v>12221.1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 t="s">
        <v>10</v>
      </c>
      <c r="S8" s="87" t="s">
        <v>101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85">
        <v>542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4686.7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1920.89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133</v>
      </c>
      <c r="Q14" s="77"/>
      <c r="R14" s="77"/>
      <c r="S14" s="66">
        <v>-12002.95</v>
      </c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105"/>
      <c r="AK14" s="26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0.7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168</v>
      </c>
      <c r="Q15" s="77"/>
      <c r="R15" s="77"/>
      <c r="S15" s="66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238"/>
      <c r="AK15" s="26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 t="s">
        <v>169</v>
      </c>
      <c r="Q16" s="77"/>
      <c r="R16" s="77"/>
      <c r="S16" s="65">
        <v>-23189.45</v>
      </c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93" t="s">
        <v>121</v>
      </c>
      <c r="Q18" s="74" t="s">
        <v>41</v>
      </c>
      <c r="R18" s="80"/>
      <c r="S18" s="78">
        <v>1035853.19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112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2">AK19+AL19</f>
        <v>0</v>
      </c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8450427.26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5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3.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v>3355722.68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5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>
        <f t="shared" si="0"/>
        <v>0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>
        <f t="shared" si="0"/>
        <v>0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>
        <f t="shared" si="0"/>
        <v>0</v>
      </c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>
        <f t="shared" si="0"/>
        <v>0</v>
      </c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>
        <f t="shared" si="0"/>
        <v>0</v>
      </c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4.5" customHeight="1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>
        <f t="shared" si="0"/>
        <v>0</v>
      </c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S29+S30+S31+S32+S34</f>
        <v>5094704.58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5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1034570.6</v>
      </c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5"/>
      <c r="AK29" s="113"/>
      <c r="AL29" s="17"/>
      <c r="AM29" s="15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178735.81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5"/>
      <c r="AK30" s="113"/>
      <c r="AL30" s="17"/>
      <c r="AM30" s="15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655034.86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5"/>
      <c r="AK31" s="113"/>
      <c r="AL31" s="17"/>
      <c r="AM31" s="15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3118589.33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5"/>
      <c r="AK32" s="113"/>
      <c r="AL32" s="48"/>
      <c r="AM32" s="15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4">
        <f t="shared" si="0"/>
        <v>0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7"/>
      <c r="AK33" s="113"/>
      <c r="AL33" s="48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5.7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107773.98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113"/>
      <c r="AL34" s="48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8">
        <f t="shared" si="0"/>
        <v>0</v>
      </c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113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72" t="s">
        <v>41</v>
      </c>
      <c r="R36" s="78"/>
      <c r="S36" s="78">
        <v>8534768.64</v>
      </c>
      <c r="T36" s="154"/>
      <c r="U36" s="154"/>
      <c r="V36" s="154"/>
      <c r="W36" s="154"/>
      <c r="X36" s="154"/>
      <c r="Y36" s="154"/>
      <c r="Z36" s="154"/>
      <c r="AA36" s="154"/>
      <c r="AB36" s="25"/>
      <c r="AC36" s="25"/>
      <c r="AD36" s="25"/>
      <c r="AE36" s="25"/>
      <c r="AF36" s="25"/>
      <c r="AG36" s="25"/>
      <c r="AH36" s="25"/>
      <c r="AI36" s="25"/>
      <c r="AJ36" s="25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72" t="s">
        <v>41</v>
      </c>
      <c r="R37" s="153"/>
      <c r="S37" s="78">
        <f t="shared" si="0"/>
        <v>0</v>
      </c>
      <c r="T37" s="155"/>
      <c r="U37" s="155"/>
      <c r="V37" s="155"/>
      <c r="W37" s="155"/>
      <c r="X37" s="155"/>
      <c r="Y37" s="155"/>
      <c r="Z37" s="155"/>
      <c r="AA37" s="155"/>
      <c r="AB37" s="156"/>
      <c r="AC37" s="156"/>
      <c r="AD37" s="156"/>
      <c r="AE37" s="156"/>
      <c r="AF37" s="156"/>
      <c r="AG37" s="156"/>
      <c r="AH37" s="156"/>
      <c r="AI37" s="156"/>
      <c r="AJ37" s="156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72" t="s">
        <v>41</v>
      </c>
      <c r="R38" s="153"/>
      <c r="S38" s="78">
        <f t="shared" si="0"/>
        <v>0</v>
      </c>
      <c r="T38" s="155"/>
      <c r="U38" s="155"/>
      <c r="V38" s="155"/>
      <c r="W38" s="155"/>
      <c r="X38" s="155"/>
      <c r="Y38" s="155"/>
      <c r="Z38" s="155"/>
      <c r="AA38" s="155"/>
      <c r="AB38" s="156"/>
      <c r="AC38" s="156"/>
      <c r="AD38" s="156"/>
      <c r="AE38" s="156"/>
      <c r="AF38" s="156"/>
      <c r="AG38" s="156"/>
      <c r="AH38" s="156"/>
      <c r="AI38" s="156"/>
      <c r="AJ38" s="156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72" t="s">
        <v>41</v>
      </c>
      <c r="R39" s="72"/>
      <c r="S39" s="78">
        <f t="shared" si="0"/>
        <v>0</v>
      </c>
      <c r="T39" s="157"/>
      <c r="U39" s="157"/>
      <c r="V39" s="157"/>
      <c r="W39" s="157"/>
      <c r="X39" s="157"/>
      <c r="Y39" s="157"/>
      <c r="Z39" s="157"/>
      <c r="AA39" s="157"/>
      <c r="AB39" s="11"/>
      <c r="AC39" s="11"/>
      <c r="AD39" s="11"/>
      <c r="AE39" s="11"/>
      <c r="AF39" s="11"/>
      <c r="AG39" s="11"/>
      <c r="AH39" s="11"/>
      <c r="AI39" s="11"/>
      <c r="AJ39" s="11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72" t="s">
        <v>41</v>
      </c>
      <c r="R40" s="72"/>
      <c r="S40" s="78">
        <f t="shared" si="0"/>
        <v>0</v>
      </c>
      <c r="T40" s="157"/>
      <c r="U40" s="157"/>
      <c r="V40" s="157"/>
      <c r="W40" s="157"/>
      <c r="X40" s="157"/>
      <c r="Y40" s="157"/>
      <c r="Z40" s="157"/>
      <c r="AA40" s="157"/>
      <c r="AB40" s="11"/>
      <c r="AC40" s="11"/>
      <c r="AD40" s="11"/>
      <c r="AE40" s="11"/>
      <c r="AF40" s="11"/>
      <c r="AG40" s="11"/>
      <c r="AH40" s="11"/>
      <c r="AI40" s="11"/>
      <c r="AJ40" s="11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.7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72" t="s">
        <v>41</v>
      </c>
      <c r="R41" s="72"/>
      <c r="S41" s="78">
        <f t="shared" si="0"/>
        <v>0</v>
      </c>
      <c r="T41" s="157"/>
      <c r="U41" s="157"/>
      <c r="V41" s="157"/>
      <c r="W41" s="157"/>
      <c r="X41" s="158"/>
      <c r="Y41" s="158"/>
      <c r="Z41" s="158"/>
      <c r="AA41" s="157"/>
      <c r="AB41" s="44"/>
      <c r="AC41" s="159"/>
      <c r="AD41" s="159"/>
      <c r="AE41" s="44"/>
      <c r="AF41" s="44"/>
      <c r="AG41" s="44"/>
      <c r="AH41" s="44"/>
      <c r="AI41" s="44"/>
      <c r="AJ41" s="11"/>
      <c r="AK41" s="112"/>
      <c r="AL41" s="8"/>
      <c r="AM41" s="8"/>
      <c r="AN41" s="8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72" t="s">
        <v>41</v>
      </c>
      <c r="R42" s="72"/>
      <c r="S42" s="78">
        <v>909400.42</v>
      </c>
      <c r="T42" s="157"/>
      <c r="U42" s="157"/>
      <c r="V42" s="157"/>
      <c r="W42" s="157"/>
      <c r="X42" s="157"/>
      <c r="Y42" s="157"/>
      <c r="Z42" s="157"/>
      <c r="AA42" s="157"/>
      <c r="AB42" s="44"/>
      <c r="AC42" s="44"/>
      <c r="AD42" s="44"/>
      <c r="AE42" s="44"/>
      <c r="AF42" s="44"/>
      <c r="AG42" s="44"/>
      <c r="AH42" s="44"/>
      <c r="AI42" s="44"/>
      <c r="AJ42" s="11"/>
      <c r="AK42" s="112"/>
      <c r="AL42" s="7"/>
      <c r="AM42" s="22"/>
      <c r="AN42" s="8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8504291.2797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1"/>
      <c r="AK44" s="8"/>
      <c r="AL44" s="88"/>
      <c r="AM44" s="8"/>
      <c r="AN44" s="8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S47+S48+S49+S50+S52</f>
        <v>5253401.36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48"/>
      <c r="AN45" s="8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7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8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74">
        <v>1121431.64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5"/>
      <c r="AK47" s="7"/>
      <c r="AL47" s="17"/>
      <c r="AM47" s="8"/>
      <c r="AN47" s="8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200049.84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17"/>
      <c r="AM48" s="8"/>
      <c r="AN48" s="8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696335.29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5"/>
      <c r="AK49" s="48"/>
      <c r="AL49" s="17"/>
      <c r="AM49" s="8"/>
      <c r="AN49" s="8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3118592.31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48"/>
      <c r="AM50" s="8"/>
      <c r="AN50" s="8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65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6"/>
      <c r="AK51" s="7"/>
      <c r="AL51" s="48"/>
      <c r="AM51" s="8"/>
      <c r="AN51" s="8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116992.28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5"/>
      <c r="AK52" s="7"/>
      <c r="AL52" s="48"/>
      <c r="AM52" s="8"/>
      <c r="AN52" s="8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S54+S56+S57+S59+S61+S71+S72+S73+S74</f>
        <v>3250889.9197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12"/>
      <c r="AK53" s="7"/>
      <c r="AL53" s="48"/>
      <c r="AM53" s="8"/>
      <c r="AN53" s="8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336153.58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176367.14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223059.86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65">
        <v>21058.56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0" ht="12.75">
      <c r="O61" s="232"/>
      <c r="P61" s="65" t="s">
        <v>32</v>
      </c>
      <c r="Q61" s="65" t="s">
        <v>41</v>
      </c>
      <c r="R61" s="65"/>
      <c r="S61" s="74">
        <f>S62+S63+S64+S65+S66+S69+S70</f>
        <v>606481.07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13"/>
      <c r="AK61" s="95"/>
      <c r="AL61" s="95"/>
      <c r="AM61" s="95"/>
      <c r="AN61" s="113"/>
    </row>
    <row r="62" spans="15:40" ht="12.75">
      <c r="O62" s="232"/>
      <c r="P62" s="65" t="s">
        <v>33</v>
      </c>
      <c r="Q62" s="65" t="s">
        <v>41</v>
      </c>
      <c r="R62" s="65"/>
      <c r="S62" s="74">
        <v>173160.15</v>
      </c>
      <c r="AJ62" s="113"/>
      <c r="AK62" s="95"/>
      <c r="AL62" s="95"/>
      <c r="AM62" s="95"/>
      <c r="AN62" s="95"/>
    </row>
    <row r="63" spans="15:40" ht="12.75">
      <c r="O63" s="232"/>
      <c r="P63" s="65" t="s">
        <v>34</v>
      </c>
      <c r="Q63" s="65" t="s">
        <v>41</v>
      </c>
      <c r="R63" s="65"/>
      <c r="S63" s="74">
        <v>245802.81</v>
      </c>
      <c r="AJ63" s="113"/>
      <c r="AK63" s="95"/>
      <c r="AL63" s="95"/>
      <c r="AM63" s="95"/>
      <c r="AN63" s="113"/>
    </row>
    <row r="64" spans="15:40" ht="12.75">
      <c r="O64" s="232"/>
      <c r="P64" s="65" t="s">
        <v>94</v>
      </c>
      <c r="Q64" s="65" t="s">
        <v>41</v>
      </c>
      <c r="R64" s="65"/>
      <c r="S64" s="74">
        <v>32048.55</v>
      </c>
      <c r="AJ64" s="113"/>
      <c r="AK64" s="95"/>
      <c r="AL64" s="95"/>
      <c r="AM64" s="95"/>
      <c r="AN64" s="113"/>
    </row>
    <row r="65" spans="15:40" ht="12.75">
      <c r="O65" s="232"/>
      <c r="P65" s="65" t="s">
        <v>88</v>
      </c>
      <c r="Q65" s="65" t="s">
        <v>41</v>
      </c>
      <c r="R65" s="65"/>
      <c r="S65" s="74">
        <v>28009.8</v>
      </c>
      <c r="AJ65" s="113"/>
      <c r="AK65" s="95"/>
      <c r="AL65" s="95"/>
      <c r="AM65" s="95"/>
      <c r="AN65" s="113"/>
    </row>
    <row r="66" spans="15:40" ht="12" customHeight="1">
      <c r="O66" s="232"/>
      <c r="P66" s="65" t="s">
        <v>35</v>
      </c>
      <c r="Q66" s="65" t="s">
        <v>41</v>
      </c>
      <c r="R66" s="65"/>
      <c r="S66" s="74">
        <v>116257.91</v>
      </c>
      <c r="AJ66" s="113"/>
      <c r="AK66" s="95"/>
      <c r="AL66" s="95"/>
      <c r="AM66" s="95"/>
      <c r="AN66" s="113"/>
    </row>
    <row r="67" spans="15:40" ht="12.75" hidden="1">
      <c r="O67" s="232"/>
      <c r="P67" s="65" t="s">
        <v>62</v>
      </c>
      <c r="Q67" s="65" t="s">
        <v>41</v>
      </c>
      <c r="R67" s="65"/>
      <c r="S67" s="74"/>
      <c r="AJ67" s="113"/>
      <c r="AK67" s="22"/>
      <c r="AL67" s="48"/>
      <c r="AM67" s="22"/>
      <c r="AN67" s="22"/>
    </row>
    <row r="68" spans="15:40" ht="15.75" customHeight="1" hidden="1">
      <c r="O68" s="232"/>
      <c r="P68" s="65"/>
      <c r="Q68" s="65" t="s">
        <v>41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133"/>
      <c r="AJ68" s="95"/>
      <c r="AK68" s="22"/>
      <c r="AL68" s="48"/>
      <c r="AM68" s="22"/>
      <c r="AN68" s="22"/>
    </row>
    <row r="69" spans="15:40" ht="15">
      <c r="O69" s="232"/>
      <c r="P69" s="65" t="s">
        <v>119</v>
      </c>
      <c r="Q69" s="65" t="s">
        <v>41</v>
      </c>
      <c r="R69" s="65"/>
      <c r="S69" s="65">
        <v>571.35</v>
      </c>
      <c r="AJ69" s="95"/>
      <c r="AK69" s="8"/>
      <c r="AL69" s="48"/>
      <c r="AM69" s="22"/>
      <c r="AN69" s="22"/>
    </row>
    <row r="70" spans="15:40" ht="12.75">
      <c r="O70" s="232"/>
      <c r="P70" s="65" t="s">
        <v>80</v>
      </c>
      <c r="Q70" s="65" t="s">
        <v>41</v>
      </c>
      <c r="R70" s="65"/>
      <c r="S70" s="65">
        <v>10630.5</v>
      </c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133"/>
      <c r="AJ70" s="95"/>
      <c r="AK70" s="7"/>
      <c r="AL70" s="48"/>
      <c r="AM70" s="22"/>
      <c r="AN70" s="22"/>
    </row>
    <row r="71" spans="15:40" ht="12.75">
      <c r="O71" s="232"/>
      <c r="P71" s="65" t="s">
        <v>58</v>
      </c>
      <c r="Q71" s="65" t="s">
        <v>41</v>
      </c>
      <c r="R71" s="65"/>
      <c r="S71" s="74">
        <v>633828.74</v>
      </c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7"/>
      <c r="AL71" s="48"/>
      <c r="AM71" s="22"/>
      <c r="AN71" s="22"/>
    </row>
    <row r="72" spans="15:40" ht="12.75">
      <c r="O72" s="232"/>
      <c r="P72" s="65" t="s">
        <v>29</v>
      </c>
      <c r="Q72" s="65" t="s">
        <v>41</v>
      </c>
      <c r="R72" s="65"/>
      <c r="S72" s="65">
        <v>75338.09</v>
      </c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7"/>
      <c r="AL72" s="48"/>
      <c r="AM72" s="22"/>
      <c r="AN72" s="22"/>
    </row>
    <row r="73" spans="15:40" ht="12.75">
      <c r="O73" s="232"/>
      <c r="P73" s="65" t="s">
        <v>95</v>
      </c>
      <c r="Q73" s="65" t="s">
        <v>41</v>
      </c>
      <c r="R73" s="65"/>
      <c r="S73" s="74">
        <v>1128166.4</v>
      </c>
      <c r="AJ73" s="113"/>
      <c r="AK73" s="22"/>
      <c r="AL73" s="48"/>
      <c r="AM73" s="22"/>
      <c r="AN73" s="22"/>
    </row>
    <row r="74" spans="15:40" ht="12" customHeight="1">
      <c r="O74" s="233"/>
      <c r="P74" s="65" t="s">
        <v>85</v>
      </c>
      <c r="Q74" s="65" t="s">
        <v>41</v>
      </c>
      <c r="R74" s="65"/>
      <c r="S74" s="74">
        <f>4.127*S7</f>
        <v>50436.479699999996</v>
      </c>
      <c r="AJ74" s="106"/>
      <c r="AK74" s="22"/>
      <c r="AL74" s="22"/>
      <c r="AM74" s="22"/>
      <c r="AN74" s="22"/>
    </row>
    <row r="75" spans="15:40" ht="1.5" customHeight="1" hidden="1">
      <c r="O75" s="224"/>
      <c r="P75" s="65"/>
      <c r="Q75" s="65"/>
      <c r="R75" s="65"/>
      <c r="S75" s="74"/>
      <c r="AJ75" s="105"/>
      <c r="AK75" s="22"/>
      <c r="AL75" s="22"/>
      <c r="AM75" s="22"/>
      <c r="AN75" s="22"/>
    </row>
    <row r="76" spans="15:40" ht="24">
      <c r="O76" s="225"/>
      <c r="P76" s="84" t="s">
        <v>26</v>
      </c>
      <c r="Q76" s="65"/>
      <c r="R76" s="65"/>
      <c r="S76" s="74">
        <f>S16+S14+S20-S44</f>
        <v>-89056.41970000044</v>
      </c>
      <c r="AJ76" s="22"/>
      <c r="AK76" s="22"/>
      <c r="AL76" s="22"/>
      <c r="AM76" s="22"/>
      <c r="AN76" s="22"/>
    </row>
    <row r="77" spans="15:40" ht="12.75" hidden="1">
      <c r="O77" s="65"/>
      <c r="P77" s="65" t="s">
        <v>72</v>
      </c>
      <c r="Q77" s="65"/>
      <c r="R77" s="65"/>
      <c r="S77" s="65"/>
      <c r="AJ77" s="22"/>
      <c r="AK77" s="22"/>
      <c r="AL77" s="22"/>
      <c r="AM77" s="22"/>
      <c r="AN77" s="22"/>
    </row>
    <row r="78" spans="15:40" ht="12.75">
      <c r="O78" s="69"/>
      <c r="P78" s="65" t="s">
        <v>72</v>
      </c>
      <c r="Q78" s="65"/>
      <c r="R78" s="65"/>
      <c r="S78" s="74">
        <v>55134.64</v>
      </c>
      <c r="AJ78" s="22"/>
      <c r="AK78" s="22"/>
      <c r="AL78" s="22"/>
      <c r="AM78" s="22"/>
      <c r="AN78" s="22"/>
    </row>
    <row r="79" spans="16:19" ht="12.75">
      <c r="P79" s="65" t="s">
        <v>84</v>
      </c>
      <c r="Q79" s="5"/>
      <c r="R79" s="5"/>
      <c r="S79" s="107">
        <f>SUM(S76:S78)</f>
        <v>-33921.779700000436</v>
      </c>
    </row>
  </sheetData>
  <sheetProtection/>
  <mergeCells count="7">
    <mergeCell ref="O17:O43"/>
    <mergeCell ref="O44:O74"/>
    <mergeCell ref="O75:O76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7" man="1"/>
    <brk id="41" max="48" man="1"/>
    <brk id="93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78"/>
  <sheetViews>
    <sheetView view="pageBreakPreview" zoomScaleSheetLayoutView="100" zoomScalePageLayoutView="0" workbookViewId="0" topLeftCell="O1">
      <selection activeCell="AM18" sqref="AM18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6" width="11.875" style="0" customWidth="1"/>
    <col min="37" max="37" width="11.00390625" style="0" customWidth="1"/>
    <col min="38" max="38" width="7.625" style="0" customWidth="1"/>
    <col min="39" max="39" width="5.625" style="0" customWidth="1"/>
    <col min="40" max="40" width="11.37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148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85">
        <v>715.7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 t="s">
        <v>10</v>
      </c>
      <c r="S8" s="87" t="s">
        <v>52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85">
        <v>22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2446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757.9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76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4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2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2.5" customHeight="1" hidden="1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/>
      <c r="Q14" s="77"/>
      <c r="R14" s="77"/>
      <c r="S14" s="64"/>
      <c r="T14" s="14"/>
      <c r="U14" s="14"/>
      <c r="V14" s="14"/>
      <c r="W14" s="14"/>
      <c r="X14" s="14"/>
      <c r="Y14" s="14"/>
      <c r="Z14" s="14"/>
      <c r="AA14" s="1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3.5" customHeight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112</v>
      </c>
      <c r="Q15" s="77"/>
      <c r="R15" s="77"/>
      <c r="S15" s="66">
        <v>-17845.83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139"/>
      <c r="AJ15" s="140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4.7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80"/>
      <c r="S18" s="78">
        <v>29246.65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5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/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48"/>
      <c r="AK19" s="7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0.75" customHeight="1" hidden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/>
      <c r="Q20" s="65"/>
      <c r="R20" s="81"/>
      <c r="S20" s="78"/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7"/>
      <c r="AK20" s="15"/>
      <c r="AL20" s="17"/>
      <c r="AM20" s="17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.7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160" t="s">
        <v>81</v>
      </c>
      <c r="Q21" s="161" t="s">
        <v>41</v>
      </c>
      <c r="R21" s="162"/>
      <c r="S21" s="160">
        <v>196519.56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7"/>
      <c r="AK21" s="15"/>
      <c r="AL21" s="17"/>
      <c r="AM21" s="17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/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"/>
      <c r="AK22" s="15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/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"/>
      <c r="AK23" s="15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/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/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"/>
      <c r="AK25" s="15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/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"/>
      <c r="AK26" s="15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/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"/>
      <c r="AK27" s="15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" customHeight="1" hidden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/>
      <c r="Q28" s="65" t="s">
        <v>41</v>
      </c>
      <c r="R28" s="82"/>
      <c r="S28" s="74"/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7"/>
      <c r="AK28" s="15"/>
      <c r="AL28" s="17"/>
      <c r="AM28" s="17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 hidden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/>
      <c r="Q29" s="65" t="s">
        <v>41</v>
      </c>
      <c r="R29" s="81"/>
      <c r="S29" s="74"/>
      <c r="T29" s="16"/>
      <c r="U29" s="16"/>
      <c r="V29" s="16"/>
      <c r="W29" s="16"/>
      <c r="X29" s="37"/>
      <c r="Y29" s="37"/>
      <c r="Z29" s="37"/>
      <c r="AA29" s="37"/>
      <c r="AB29" s="17"/>
      <c r="AC29" s="17"/>
      <c r="AD29" s="17"/>
      <c r="AE29" s="17"/>
      <c r="AF29" s="17"/>
      <c r="AG29" s="17"/>
      <c r="AH29" s="17"/>
      <c r="AI29" s="17"/>
      <c r="AJ29" s="17"/>
      <c r="AK29" s="15"/>
      <c r="AL29" s="17"/>
      <c r="AM29" s="17"/>
      <c r="AN29" s="17"/>
      <c r="AO29" s="15"/>
      <c r="AP29" s="15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 hidden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/>
      <c r="Q30" s="65" t="s">
        <v>41</v>
      </c>
      <c r="R30" s="81"/>
      <c r="S30" s="74"/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7"/>
      <c r="AK30" s="15"/>
      <c r="AL30" s="17"/>
      <c r="AM30" s="17"/>
      <c r="AN30" s="17"/>
      <c r="AO30" s="15"/>
      <c r="AP30" s="15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" customHeight="1" hidden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/>
      <c r="Q31" s="65" t="s">
        <v>41</v>
      </c>
      <c r="R31" s="81"/>
      <c r="S31" s="74"/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7"/>
      <c r="AK31" s="15"/>
      <c r="AL31" s="17"/>
      <c r="AM31" s="17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 hidden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/>
      <c r="Q32" s="65" t="s">
        <v>41</v>
      </c>
      <c r="R32" s="81"/>
      <c r="S32" s="78"/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7"/>
      <c r="AK32" s="15"/>
      <c r="AL32" s="17"/>
      <c r="AM32" s="17"/>
      <c r="AN32" s="17"/>
      <c r="AO32" s="15"/>
      <c r="AP32" s="15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hidden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/>
      <c r="Q33" s="65" t="s">
        <v>41</v>
      </c>
      <c r="R33" s="81"/>
      <c r="S33" s="78"/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7"/>
      <c r="AK33" s="15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1.25" customHeight="1" hidden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/>
      <c r="Q34" s="65" t="s">
        <v>41</v>
      </c>
      <c r="R34" s="82"/>
      <c r="S34" s="74"/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55"/>
      <c r="AK34" s="24"/>
      <c r="AL34" s="21"/>
      <c r="AM34" s="21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4"/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24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4" t="s">
        <v>43</v>
      </c>
      <c r="Q36" s="65" t="s">
        <v>41</v>
      </c>
      <c r="R36" s="74"/>
      <c r="S36" s="78">
        <v>186244.73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83"/>
      <c r="Q37" s="65" t="s">
        <v>41</v>
      </c>
      <c r="R37" s="82"/>
      <c r="S37" s="74"/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4"/>
      <c r="Q38" s="65" t="s">
        <v>41</v>
      </c>
      <c r="R38" s="82"/>
      <c r="S38" s="74"/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65"/>
      <c r="Q39" s="65" t="s">
        <v>41</v>
      </c>
      <c r="R39" s="65"/>
      <c r="S39" s="7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65"/>
      <c r="Q40" s="65" t="s">
        <v>41</v>
      </c>
      <c r="R40" s="65"/>
      <c r="S40" s="65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65"/>
      <c r="Q41" s="65" t="s">
        <v>41</v>
      </c>
      <c r="R41" s="65"/>
      <c r="S41" s="65"/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8"/>
      <c r="AL41" s="8"/>
      <c r="AM41" s="8"/>
      <c r="AN41" s="8"/>
      <c r="AO41" s="8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84" t="s">
        <v>122</v>
      </c>
      <c r="Q42" s="65" t="s">
        <v>41</v>
      </c>
      <c r="R42" s="65"/>
      <c r="S42" s="72">
        <v>39521.48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7"/>
      <c r="AL42" s="7"/>
      <c r="AM42" s="8"/>
      <c r="AN42" s="8"/>
      <c r="AO42" s="8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8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133"/>
      <c r="S44" s="7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8"/>
      <c r="AK44" s="8"/>
      <c r="AL44" s="88"/>
      <c r="AM44" s="8"/>
      <c r="AN44" s="8"/>
      <c r="AO44" s="8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 hidden="1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/>
      <c r="Q45" s="65" t="s">
        <v>41</v>
      </c>
      <c r="R45" s="133"/>
      <c r="S45" s="78"/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8"/>
      <c r="AK45" s="100"/>
      <c r="AL45" s="48"/>
      <c r="AM45" s="8"/>
      <c r="AN45" s="8"/>
      <c r="AO45" s="8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133"/>
      <c r="S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8"/>
      <c r="AO46" s="8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 hidden="1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/>
      <c r="Q47" s="65" t="s">
        <v>41</v>
      </c>
      <c r="R47" s="133"/>
      <c r="S47" s="65"/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8"/>
      <c r="AK47" s="7"/>
      <c r="AL47" s="48"/>
      <c r="AM47" s="8"/>
      <c r="AN47" s="8"/>
      <c r="AO47" s="8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/>
      <c r="Q48" s="65" t="s">
        <v>41</v>
      </c>
      <c r="R48" s="133"/>
      <c r="S48" s="74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8"/>
      <c r="AK48" s="48"/>
      <c r="AL48" s="48"/>
      <c r="AM48" s="8"/>
      <c r="AN48" s="8"/>
      <c r="AO48" s="8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/>
      <c r="Q49" s="65" t="s">
        <v>41</v>
      </c>
      <c r="R49" s="133"/>
      <c r="S49" s="74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8"/>
      <c r="AK49" s="48"/>
      <c r="AL49" s="48"/>
      <c r="AM49" s="8"/>
      <c r="AN49" s="8"/>
      <c r="AO49" s="8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/>
      <c r="Q50" s="65" t="s">
        <v>41</v>
      </c>
      <c r="R50" s="133"/>
      <c r="S50" s="65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8"/>
      <c r="AK50" s="7"/>
      <c r="AL50" s="48"/>
      <c r="AM50" s="8"/>
      <c r="AN50" s="8"/>
      <c r="AO50" s="8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/>
      <c r="Q51" s="65" t="s">
        <v>41</v>
      </c>
      <c r="R51" s="133"/>
      <c r="S51" s="6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8"/>
      <c r="AK51" s="7"/>
      <c r="AL51" s="48"/>
      <c r="AM51" s="8"/>
      <c r="AN51" s="8"/>
      <c r="AO51" s="8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/>
      <c r="Q52" s="65" t="s">
        <v>41</v>
      </c>
      <c r="R52" s="133"/>
      <c r="S52" s="6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8"/>
      <c r="AK52" s="7"/>
      <c r="AL52" s="48"/>
      <c r="AM52" s="8"/>
      <c r="AN52" s="8"/>
      <c r="AO52" s="8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56</v>
      </c>
      <c r="Q53" s="65" t="s">
        <v>41</v>
      </c>
      <c r="R53" s="133"/>
      <c r="S53" s="78">
        <f>S54+S56+S61+S68+S70+S71</f>
        <v>201245.80990000002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8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133"/>
      <c r="S54" s="74">
        <v>19686.04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106"/>
      <c r="AL54" s="48"/>
      <c r="AM54" s="8"/>
      <c r="AN54" s="8"/>
      <c r="AO54" s="8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133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106"/>
      <c r="AL55" s="48"/>
      <c r="AM55" s="8"/>
      <c r="AN55" s="8"/>
      <c r="AO55" s="8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133"/>
      <c r="S56" s="74">
        <v>84091.23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13"/>
      <c r="AK56" s="106"/>
      <c r="AL56" s="48"/>
      <c r="AM56" s="8"/>
      <c r="AN56" s="8"/>
      <c r="AO56" s="8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/>
      <c r="Q57" s="65" t="s">
        <v>41</v>
      </c>
      <c r="R57" s="133"/>
      <c r="S57" s="7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13"/>
      <c r="AK57" s="106"/>
      <c r="AL57" s="48"/>
      <c r="AM57" s="8"/>
      <c r="AN57" s="8"/>
      <c r="AO57" s="8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133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106"/>
      <c r="AL58" s="48"/>
      <c r="AM58" s="8"/>
      <c r="AN58" s="8"/>
      <c r="AO58" s="8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/>
      <c r="Q59" s="65" t="s">
        <v>41</v>
      </c>
      <c r="R59" s="133"/>
      <c r="S59" s="65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95"/>
      <c r="AK59" s="106"/>
      <c r="AL59" s="48"/>
      <c r="AM59" s="8"/>
      <c r="AN59" s="8"/>
      <c r="AO59" s="8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133"/>
      <c r="S60" s="65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95"/>
      <c r="AK60" s="106"/>
      <c r="AL60" s="48"/>
      <c r="AM60" s="8"/>
      <c r="AN60" s="8"/>
      <c r="AO60" s="8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1" ht="12.75">
      <c r="O61" s="232"/>
      <c r="P61" s="65" t="s">
        <v>32</v>
      </c>
      <c r="Q61" s="65" t="s">
        <v>41</v>
      </c>
      <c r="R61" s="133"/>
      <c r="S61" s="74">
        <f>S62+S63+S64+S65</f>
        <v>25546.1</v>
      </c>
      <c r="AJ61" s="213"/>
      <c r="AK61" s="95"/>
      <c r="AL61" s="95"/>
      <c r="AM61" s="95"/>
      <c r="AN61" s="113"/>
      <c r="AO61" s="22"/>
    </row>
    <row r="62" spans="15:41" ht="12.75">
      <c r="O62" s="232"/>
      <c r="P62" s="65" t="s">
        <v>33</v>
      </c>
      <c r="Q62" s="65" t="s">
        <v>41</v>
      </c>
      <c r="R62" s="133"/>
      <c r="S62" s="74">
        <f>S63+S64+S65</f>
        <v>12773.05</v>
      </c>
      <c r="AJ62" s="95"/>
      <c r="AK62" s="95"/>
      <c r="AL62" s="95"/>
      <c r="AM62" s="95"/>
      <c r="AN62" s="95"/>
      <c r="AO62" s="22"/>
    </row>
    <row r="63" spans="15:41" ht="12.75">
      <c r="O63" s="232"/>
      <c r="P63" s="65" t="s">
        <v>34</v>
      </c>
      <c r="Q63" s="65" t="s">
        <v>41</v>
      </c>
      <c r="R63" s="133"/>
      <c r="S63" s="74">
        <v>11062.84</v>
      </c>
      <c r="AJ63" s="113"/>
      <c r="AK63" s="95"/>
      <c r="AL63" s="95"/>
      <c r="AM63" s="95"/>
      <c r="AN63" s="113"/>
      <c r="AO63" s="22"/>
    </row>
    <row r="64" spans="15:41" ht="12.75">
      <c r="O64" s="232"/>
      <c r="P64" s="65" t="s">
        <v>94</v>
      </c>
      <c r="Q64" s="65" t="s">
        <v>41</v>
      </c>
      <c r="R64" s="133"/>
      <c r="S64" s="74">
        <v>600</v>
      </c>
      <c r="AJ64" s="113"/>
      <c r="AK64" s="95"/>
      <c r="AL64" s="95"/>
      <c r="AM64" s="95"/>
      <c r="AN64" s="113"/>
      <c r="AO64" s="22"/>
    </row>
    <row r="65" spans="15:41" ht="10.5" customHeight="1">
      <c r="O65" s="232"/>
      <c r="P65" s="65" t="s">
        <v>35</v>
      </c>
      <c r="Q65" s="65" t="s">
        <v>41</v>
      </c>
      <c r="R65" s="133"/>
      <c r="S65" s="74">
        <v>1110.21</v>
      </c>
      <c r="AJ65" s="113"/>
      <c r="AK65" s="95"/>
      <c r="AL65" s="95"/>
      <c r="AM65" s="95"/>
      <c r="AN65" s="113"/>
      <c r="AO65" s="22"/>
    </row>
    <row r="66" spans="15:41" ht="12" customHeight="1" hidden="1">
      <c r="O66" s="232"/>
      <c r="P66" s="65" t="s">
        <v>76</v>
      </c>
      <c r="Q66" s="65" t="s">
        <v>41</v>
      </c>
      <c r="R66" s="133"/>
      <c r="S66" s="74"/>
      <c r="AJ66" s="113"/>
      <c r="AK66" s="95"/>
      <c r="AL66" s="95"/>
      <c r="AM66" s="95"/>
      <c r="AN66" s="113"/>
      <c r="AO66" s="22"/>
    </row>
    <row r="67" spans="15:41" ht="12.75" hidden="1">
      <c r="O67" s="232"/>
      <c r="P67" s="65" t="s">
        <v>118</v>
      </c>
      <c r="Q67" s="65" t="s">
        <v>41</v>
      </c>
      <c r="R67" s="133"/>
      <c r="S67" s="74"/>
      <c r="AJ67" s="113"/>
      <c r="AK67" s="95"/>
      <c r="AL67" s="95"/>
      <c r="AM67" s="95"/>
      <c r="AN67" s="113"/>
      <c r="AO67" s="22"/>
    </row>
    <row r="68" spans="15:41" ht="12" customHeight="1">
      <c r="O68" s="232"/>
      <c r="P68" s="65" t="s">
        <v>29</v>
      </c>
      <c r="Q68" s="65" t="s">
        <v>41</v>
      </c>
      <c r="R68" s="133"/>
      <c r="S68" s="65">
        <v>2923.95</v>
      </c>
      <c r="AJ68" s="95"/>
      <c r="AK68" s="106"/>
      <c r="AL68" s="48"/>
      <c r="AM68" s="22"/>
      <c r="AN68" s="22"/>
      <c r="AO68" s="22"/>
    </row>
    <row r="69" spans="15:41" ht="12.75" hidden="1">
      <c r="O69" s="232"/>
      <c r="P69" s="65"/>
      <c r="Q69" s="65" t="s">
        <v>41</v>
      </c>
      <c r="R69" s="133"/>
      <c r="S69" s="65"/>
      <c r="AJ69" s="95"/>
      <c r="AK69" s="106"/>
      <c r="AL69" s="48"/>
      <c r="AM69" s="22"/>
      <c r="AN69" s="22"/>
      <c r="AO69" s="22"/>
    </row>
    <row r="70" spans="15:41" ht="12.75">
      <c r="O70" s="232"/>
      <c r="P70" s="65" t="s">
        <v>42</v>
      </c>
      <c r="Q70" s="65" t="s">
        <v>41</v>
      </c>
      <c r="R70" s="133"/>
      <c r="S70" s="65">
        <f>92.28*S7</f>
        <v>66044.796</v>
      </c>
      <c r="AJ70" s="95"/>
      <c r="AK70" s="106"/>
      <c r="AL70" s="48"/>
      <c r="AM70" s="22"/>
      <c r="AN70" s="22"/>
      <c r="AO70" s="22"/>
    </row>
    <row r="71" spans="15:41" ht="11.25" customHeight="1">
      <c r="O71" s="232"/>
      <c r="P71" s="65" t="s">
        <v>85</v>
      </c>
      <c r="Q71" s="65" t="s">
        <v>41</v>
      </c>
      <c r="R71" s="133"/>
      <c r="S71" s="74">
        <f>4.127*S7</f>
        <v>2953.6939</v>
      </c>
      <c r="AJ71" s="105"/>
      <c r="AK71" s="106"/>
      <c r="AL71" s="48"/>
      <c r="AM71" s="22"/>
      <c r="AN71" s="22"/>
      <c r="AO71" s="22"/>
    </row>
    <row r="72" spans="15:41" ht="0.75" customHeight="1" hidden="1">
      <c r="O72" s="233"/>
      <c r="P72" s="65"/>
      <c r="Q72" s="65" t="s">
        <v>41</v>
      </c>
      <c r="R72" s="133"/>
      <c r="S72" s="65"/>
      <c r="AJ72" s="106"/>
      <c r="AK72" s="106"/>
      <c r="AL72" s="22"/>
      <c r="AM72" s="22"/>
      <c r="AN72" s="22"/>
      <c r="AO72" s="22"/>
    </row>
    <row r="73" spans="15:41" ht="24">
      <c r="O73" s="224"/>
      <c r="P73" s="84" t="s">
        <v>26</v>
      </c>
      <c r="Q73" s="65" t="s">
        <v>41</v>
      </c>
      <c r="R73" s="133"/>
      <c r="S73" s="74">
        <f>S15+S21-S53</f>
        <v>-22572.07990000004</v>
      </c>
      <c r="AJ73" s="105"/>
      <c r="AK73" s="22"/>
      <c r="AL73" s="22"/>
      <c r="AM73" s="22"/>
      <c r="AN73" s="22"/>
      <c r="AO73" s="22"/>
    </row>
    <row r="74" spans="15:41" ht="12.75">
      <c r="O74" s="225"/>
      <c r="P74" s="65" t="s">
        <v>74</v>
      </c>
      <c r="Q74" s="65"/>
      <c r="R74" s="133"/>
      <c r="S74" s="74">
        <v>1161.19</v>
      </c>
      <c r="AJ74" s="106"/>
      <c r="AK74" s="106"/>
      <c r="AL74" s="22"/>
      <c r="AM74" s="22"/>
      <c r="AN74" s="22"/>
      <c r="AO74" s="22"/>
    </row>
    <row r="75" spans="15:41" ht="12.75">
      <c r="O75" s="65"/>
      <c r="P75" s="65"/>
      <c r="Q75" s="65"/>
      <c r="R75" s="65"/>
      <c r="S75" s="74">
        <f>SUM(S73:S74)</f>
        <v>-21410.889900000042</v>
      </c>
      <c r="AJ75" s="106"/>
      <c r="AK75" s="106"/>
      <c r="AL75" s="22"/>
      <c r="AM75" s="22"/>
      <c r="AN75" s="22"/>
      <c r="AO75" s="22"/>
    </row>
    <row r="76" spans="15:37" ht="12.75">
      <c r="O76" s="69"/>
      <c r="P76" s="95"/>
      <c r="Q76" s="95"/>
      <c r="R76" s="95"/>
      <c r="S76" s="136"/>
      <c r="AJ76" s="114"/>
      <c r="AK76" s="114"/>
    </row>
    <row r="77" spans="16:19" ht="12.75">
      <c r="P77" s="22"/>
      <c r="Q77" s="22"/>
      <c r="R77" s="22"/>
      <c r="S77" s="22"/>
    </row>
    <row r="78" spans="16:19" ht="12.75">
      <c r="P78" s="22"/>
      <c r="Q78" s="22"/>
      <c r="R78" s="22"/>
      <c r="S78" s="22"/>
    </row>
  </sheetData>
  <sheetProtection/>
  <mergeCells count="7">
    <mergeCell ref="O17:O43"/>
    <mergeCell ref="O44:O72"/>
    <mergeCell ref="O73:O74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6" man="1"/>
    <brk id="41" max="48" man="1"/>
    <brk id="93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83"/>
  <sheetViews>
    <sheetView view="pageBreakPreview" zoomScaleSheetLayoutView="100" zoomScalePageLayoutView="0" workbookViewId="0" topLeftCell="O42">
      <selection activeCell="AK47" sqref="AK47"/>
    </sheetView>
  </sheetViews>
  <sheetFormatPr defaultColWidth="9.00390625" defaultRowHeight="12.75"/>
  <cols>
    <col min="1" max="1" width="2.625" style="0" hidden="1" customWidth="1"/>
    <col min="2" max="2" width="0.12890625" style="0" hidden="1" customWidth="1"/>
    <col min="3" max="3" width="13.25390625" style="0" hidden="1" customWidth="1"/>
    <col min="4" max="4" width="12.00390625" style="0" hidden="1" customWidth="1"/>
    <col min="5" max="6" width="11.375" style="0" hidden="1" customWidth="1"/>
    <col min="7" max="7" width="10.75390625" style="0" hidden="1" customWidth="1"/>
    <col min="8" max="8" width="12.75390625" style="0" hidden="1" customWidth="1"/>
    <col min="9" max="9" width="11.875" style="0" hidden="1" customWidth="1"/>
    <col min="10" max="10" width="13.00390625" style="0" hidden="1" customWidth="1"/>
    <col min="11" max="11" width="11.375" style="0" hidden="1" customWidth="1"/>
    <col min="12" max="12" width="12.125" style="0" hidden="1" customWidth="1"/>
    <col min="13" max="13" width="10.875" style="0" hidden="1" customWidth="1"/>
    <col min="14" max="14" width="165.125" style="0" hidden="1" customWidth="1"/>
    <col min="15" max="15" width="10.875" style="0" customWidth="1"/>
    <col min="16" max="16" width="54.375" style="0" customWidth="1"/>
    <col min="17" max="17" width="10.75390625" style="0" customWidth="1"/>
    <col min="18" max="18" width="10.75390625" style="0" hidden="1" customWidth="1"/>
    <col min="19" max="19" width="11.625" style="0" customWidth="1"/>
    <col min="20" max="20" width="10.625" style="0" hidden="1" customWidth="1"/>
    <col min="21" max="21" width="10.875" style="0" hidden="1" customWidth="1"/>
    <col min="22" max="23" width="10.75390625" style="0" hidden="1" customWidth="1"/>
    <col min="24" max="24" width="0.12890625" style="0" customWidth="1"/>
    <col min="25" max="25" width="10.625" style="0" hidden="1" customWidth="1"/>
    <col min="26" max="26" width="11.75390625" style="0" hidden="1" customWidth="1"/>
    <col min="27" max="27" width="12.375" style="0" hidden="1" customWidth="1"/>
    <col min="28" max="28" width="0.12890625" style="0" hidden="1" customWidth="1"/>
    <col min="29" max="29" width="12.625" style="0" hidden="1" customWidth="1"/>
    <col min="30" max="31" width="10.875" style="0" hidden="1" customWidth="1"/>
    <col min="32" max="32" width="11.25390625" style="0" hidden="1" customWidth="1"/>
    <col min="33" max="33" width="10.375" style="0" hidden="1" customWidth="1"/>
    <col min="34" max="34" width="11.00390625" style="0" hidden="1" customWidth="1"/>
    <col min="35" max="35" width="11.875" style="0" hidden="1" customWidth="1"/>
    <col min="36" max="37" width="11.875" style="0" customWidth="1"/>
    <col min="38" max="38" width="12.125" style="0" customWidth="1"/>
    <col min="39" max="39" width="0.6171875" style="0" customWidth="1"/>
    <col min="40" max="40" width="12.00390625" style="0" customWidth="1"/>
    <col min="41" max="41" width="9.25390625" style="0" customWidth="1"/>
    <col min="42" max="42" width="12.00390625" style="0" customWidth="1"/>
    <col min="43" max="43" width="12.75390625" style="0" customWidth="1"/>
    <col min="44" max="44" width="10.75390625" style="0" customWidth="1"/>
    <col min="45" max="45" width="13.00390625" style="0" customWidth="1"/>
    <col min="46" max="46" width="0.12890625" style="0" customWidth="1"/>
    <col min="47" max="47" width="12.00390625" style="0" customWidth="1"/>
    <col min="48" max="48" width="11.125" style="0" customWidth="1"/>
    <col min="49" max="49" width="11.25390625" style="0" hidden="1" customWidth="1"/>
    <col min="50" max="50" width="10.25390625" style="0" hidden="1" customWidth="1"/>
    <col min="51" max="51" width="12.75390625" style="0" bestFit="1" customWidth="1"/>
    <col min="52" max="52" width="11.625" style="0" hidden="1" customWidth="1"/>
    <col min="53" max="53" width="10.25390625" style="0" hidden="1" customWidth="1"/>
    <col min="54" max="54" width="10.875" style="0" hidden="1" customWidth="1"/>
    <col min="55" max="55" width="10.75390625" style="0" hidden="1" customWidth="1"/>
    <col min="56" max="56" width="11.00390625" style="0" hidden="1" customWidth="1"/>
    <col min="57" max="57" width="10.375" style="0" hidden="1" customWidth="1"/>
    <col min="58" max="58" width="10.25390625" style="0" hidden="1" customWidth="1"/>
    <col min="59" max="59" width="10.75390625" style="0" hidden="1" customWidth="1"/>
    <col min="60" max="61" width="10.25390625" style="0" hidden="1" customWidth="1"/>
    <col min="62" max="62" width="11.25390625" style="0" hidden="1" customWidth="1"/>
    <col min="63" max="63" width="9.625" style="0" hidden="1" customWidth="1"/>
    <col min="64" max="64" width="10.375" style="0" hidden="1" customWidth="1"/>
    <col min="65" max="65" width="10.75390625" style="0" hidden="1" customWidth="1"/>
    <col min="66" max="66" width="9.125" style="0" hidden="1" customWidth="1"/>
    <col min="67" max="67" width="11.00390625" style="0" hidden="1" customWidth="1"/>
    <col min="68" max="69" width="10.75390625" style="0" hidden="1" customWidth="1"/>
    <col min="70" max="70" width="11.125" style="0" hidden="1" customWidth="1"/>
    <col min="71" max="71" width="10.375" style="0" hidden="1" customWidth="1"/>
    <col min="72" max="72" width="9.125" style="0" hidden="1" customWidth="1"/>
    <col min="73" max="73" width="10.625" style="0" hidden="1" customWidth="1"/>
    <col min="74" max="74" width="9.75390625" style="0" hidden="1" customWidth="1"/>
    <col min="75" max="76" width="9.25390625" style="0" hidden="1" customWidth="1"/>
    <col min="77" max="77" width="9.00390625" style="0" hidden="1" customWidth="1"/>
    <col min="78" max="78" width="9.25390625" style="0" hidden="1" customWidth="1"/>
    <col min="79" max="79" width="9.875" style="0" hidden="1" customWidth="1"/>
    <col min="80" max="89" width="9.25390625" style="0" hidden="1" customWidth="1"/>
    <col min="90" max="90" width="11.25390625" style="0" hidden="1" customWidth="1"/>
    <col min="91" max="91" width="12.00390625" style="0" hidden="1" customWidth="1"/>
    <col min="92" max="92" width="13.25390625" style="0" customWidth="1"/>
    <col min="93" max="93" width="10.625" style="0" bestFit="1" customWidth="1"/>
    <col min="94" max="94" width="12.625" style="0" customWidth="1"/>
    <col min="95" max="95" width="13.75390625" style="0" bestFit="1" customWidth="1"/>
  </cols>
  <sheetData>
    <row r="1" spans="11:26" ht="15.75">
      <c r="K1" s="2"/>
      <c r="L1" s="2"/>
      <c r="M1" s="2"/>
      <c r="O1" s="71"/>
      <c r="P1" s="71" t="s">
        <v>0</v>
      </c>
      <c r="Q1" s="71"/>
      <c r="R1" s="71"/>
      <c r="S1" s="71"/>
      <c r="T1" s="44"/>
      <c r="U1" s="44"/>
      <c r="V1" s="44"/>
      <c r="W1" s="44"/>
      <c r="X1" s="44"/>
      <c r="Y1" s="44"/>
      <c r="Z1" s="44"/>
    </row>
    <row r="2" spans="1:26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22"/>
      <c r="O2" s="71"/>
      <c r="P2" s="71" t="s">
        <v>147</v>
      </c>
      <c r="Q2" s="71"/>
      <c r="R2" s="71"/>
      <c r="S2" s="71"/>
      <c r="T2" s="44"/>
      <c r="U2" s="44"/>
      <c r="V2" s="44"/>
      <c r="W2" s="44"/>
      <c r="X2" s="44"/>
      <c r="Y2" s="44"/>
      <c r="Z2" s="44"/>
    </row>
    <row r="3" spans="1:19" ht="12.7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10"/>
      <c r="L3" s="10"/>
      <c r="M3" s="10"/>
      <c r="N3" s="22"/>
      <c r="O3" s="69"/>
      <c r="P3" s="69"/>
      <c r="Q3" s="69"/>
      <c r="R3" s="69"/>
      <c r="S3" s="69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10"/>
      <c r="L4" s="10"/>
      <c r="M4" s="10"/>
      <c r="N4" s="22"/>
      <c r="O4" s="65" t="s">
        <v>1</v>
      </c>
      <c r="P4" s="65" t="s">
        <v>2</v>
      </c>
      <c r="Q4" s="65" t="s">
        <v>3</v>
      </c>
      <c r="R4" s="65"/>
      <c r="S4" s="65" t="s">
        <v>4</v>
      </c>
      <c r="T4" s="5"/>
      <c r="U4" s="5"/>
      <c r="V4" s="5"/>
      <c r="W4" s="5"/>
      <c r="X4" s="5"/>
      <c r="Y4" s="5"/>
      <c r="Z4" s="5"/>
      <c r="AA4" s="5"/>
    </row>
    <row r="5" spans="1:27" ht="15.75">
      <c r="A5" s="22"/>
      <c r="B5" s="22"/>
      <c r="C5" s="22"/>
      <c r="D5" s="22"/>
      <c r="E5" s="22"/>
      <c r="F5" s="226"/>
      <c r="G5" s="226"/>
      <c r="H5" s="226"/>
      <c r="I5" s="226"/>
      <c r="J5" s="10"/>
      <c r="K5" s="10"/>
      <c r="L5" s="22"/>
      <c r="M5" s="22"/>
      <c r="N5" s="22"/>
      <c r="O5" s="227">
        <v>1</v>
      </c>
      <c r="P5" s="72" t="s">
        <v>5</v>
      </c>
      <c r="Q5" s="65"/>
      <c r="R5" s="65"/>
      <c r="S5" s="65"/>
      <c r="T5" s="5"/>
      <c r="U5" s="5"/>
      <c r="V5" s="5"/>
      <c r="W5" s="5"/>
      <c r="X5" s="5"/>
      <c r="Y5" s="5"/>
      <c r="Z5" s="5"/>
      <c r="AA5" s="5"/>
    </row>
    <row r="6" spans="1:45" ht="15.75">
      <c r="A6" s="22"/>
      <c r="B6" s="22"/>
      <c r="C6" s="22"/>
      <c r="D6" s="22"/>
      <c r="E6" s="22"/>
      <c r="F6" s="226"/>
      <c r="G6" s="226"/>
      <c r="H6" s="226"/>
      <c r="I6" s="226"/>
      <c r="J6" s="10"/>
      <c r="K6" s="10"/>
      <c r="L6" s="22"/>
      <c r="M6" s="22"/>
      <c r="N6" s="22"/>
      <c r="O6" s="228"/>
      <c r="P6" s="65" t="s">
        <v>6</v>
      </c>
      <c r="Q6" s="65"/>
      <c r="R6" s="65"/>
      <c r="S6" s="65"/>
      <c r="T6" s="5"/>
      <c r="U6" s="5"/>
      <c r="V6" s="5"/>
      <c r="W6" s="5"/>
      <c r="X6" s="5"/>
      <c r="Y6" s="5"/>
      <c r="Z6" s="5"/>
      <c r="AA6" s="5"/>
      <c r="AR6" s="41"/>
      <c r="AS6" s="41"/>
    </row>
    <row r="7" spans="1:116" ht="12.75">
      <c r="A7" s="22"/>
      <c r="B7" s="22"/>
      <c r="C7" s="22"/>
      <c r="D7" s="22"/>
      <c r="E7" s="22"/>
      <c r="F7" s="230"/>
      <c r="G7" s="230"/>
      <c r="H7" s="22"/>
      <c r="I7" s="22"/>
      <c r="J7" s="22"/>
      <c r="K7" s="22"/>
      <c r="L7" s="22"/>
      <c r="M7" s="22"/>
      <c r="N7" s="22"/>
      <c r="O7" s="228"/>
      <c r="P7" s="65" t="s">
        <v>7</v>
      </c>
      <c r="Q7" s="65" t="s">
        <v>8</v>
      </c>
      <c r="R7" s="65"/>
      <c r="S7" s="85">
        <v>2579.8</v>
      </c>
      <c r="T7" s="5"/>
      <c r="U7" s="5"/>
      <c r="V7" s="5"/>
      <c r="W7" s="5"/>
      <c r="X7" s="5"/>
      <c r="Y7" s="5"/>
      <c r="Z7" s="5"/>
      <c r="AA7" s="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0"/>
      <c r="AS7" s="20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</row>
    <row r="8" spans="1:255" ht="17.25" customHeight="1">
      <c r="A8" s="12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8"/>
      <c r="P8" s="72" t="s">
        <v>9</v>
      </c>
      <c r="Q8" s="72" t="s">
        <v>10</v>
      </c>
      <c r="R8" s="72"/>
      <c r="S8" s="86" t="s">
        <v>51</v>
      </c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45"/>
      <c r="AM8" s="45"/>
      <c r="AN8" s="45"/>
      <c r="AO8" s="45"/>
      <c r="AP8" s="10"/>
      <c r="AQ8" s="10"/>
      <c r="AR8" s="45"/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46"/>
      <c r="BE8" s="10"/>
      <c r="BF8" s="10"/>
      <c r="BG8" s="10"/>
      <c r="BH8" s="10"/>
      <c r="BI8" s="10"/>
      <c r="BJ8" s="4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12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8"/>
      <c r="P9" s="65" t="s">
        <v>11</v>
      </c>
      <c r="Q9" s="65" t="s">
        <v>12</v>
      </c>
      <c r="R9" s="65"/>
      <c r="S9" s="85">
        <v>111</v>
      </c>
      <c r="T9" s="3"/>
      <c r="U9" s="3"/>
      <c r="V9" s="3"/>
      <c r="W9" s="3"/>
      <c r="X9" s="3"/>
      <c r="Y9" s="3"/>
      <c r="Z9" s="3"/>
      <c r="AA9" s="3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12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28"/>
      <c r="P10" s="74" t="s">
        <v>13</v>
      </c>
      <c r="Q10" s="74" t="s">
        <v>8</v>
      </c>
      <c r="R10" s="74"/>
      <c r="S10" s="74">
        <v>2185</v>
      </c>
      <c r="T10" s="13"/>
      <c r="U10" s="13"/>
      <c r="V10" s="13"/>
      <c r="W10" s="13"/>
      <c r="X10" s="13"/>
      <c r="Y10" s="13"/>
      <c r="Z10" s="13"/>
      <c r="AA10" s="13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customHeight="1">
      <c r="A11" s="56"/>
      <c r="B11" s="56"/>
      <c r="C11" s="36"/>
      <c r="D11" s="49"/>
      <c r="E11" s="49"/>
      <c r="F11" s="49"/>
      <c r="G11" s="49"/>
      <c r="H11" s="49"/>
      <c r="I11" s="49"/>
      <c r="J11" s="49"/>
      <c r="K11" s="36"/>
      <c r="L11" s="49"/>
      <c r="M11" s="49"/>
      <c r="N11" s="49"/>
      <c r="O11" s="228"/>
      <c r="P11" s="74" t="s">
        <v>14</v>
      </c>
      <c r="Q11" s="75"/>
      <c r="R11" s="76"/>
      <c r="S11" s="68">
        <v>916.4</v>
      </c>
      <c r="T11" s="35"/>
      <c r="U11" s="35"/>
      <c r="V11" s="35"/>
      <c r="W11" s="35"/>
      <c r="X11" s="35"/>
      <c r="Y11" s="35"/>
      <c r="Z11" s="35"/>
      <c r="AA11" s="35"/>
      <c r="AB11" s="49"/>
      <c r="AC11" s="49"/>
      <c r="AD11" s="36"/>
      <c r="AE11" s="49"/>
      <c r="AF11" s="36"/>
      <c r="AG11" s="36"/>
      <c r="AH11" s="36"/>
      <c r="AI11" s="49"/>
      <c r="AJ11" s="49"/>
      <c r="AK11" s="49"/>
      <c r="AL11" s="51"/>
      <c r="AM11" s="36"/>
      <c r="AN11" s="36"/>
      <c r="AO11" s="36"/>
      <c r="AP11" s="49"/>
      <c r="AQ11" s="49"/>
      <c r="AR11" s="36"/>
      <c r="AS11" s="49"/>
      <c r="AT11" s="49"/>
      <c r="AU11" s="49"/>
      <c r="AV11" s="49"/>
      <c r="AW11" s="49"/>
      <c r="AX11" s="49"/>
      <c r="AY11" s="49"/>
      <c r="AZ11" s="49"/>
      <c r="BA11" s="49"/>
      <c r="BB11" s="36"/>
      <c r="BC11" s="36"/>
      <c r="BD11" s="49"/>
      <c r="BE11" s="49"/>
      <c r="BF11" s="36"/>
      <c r="BG11" s="49"/>
      <c r="BH11" s="49"/>
      <c r="BI11" s="49"/>
      <c r="BJ11" s="36"/>
      <c r="BK11" s="49"/>
      <c r="BL11" s="36"/>
      <c r="BM11" s="36"/>
      <c r="BN11" s="36"/>
      <c r="BO11" s="49"/>
      <c r="BP11" s="36"/>
      <c r="BQ11" s="3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36"/>
      <c r="CD11" s="49"/>
      <c r="CE11" s="36"/>
      <c r="CF11" s="49"/>
      <c r="CG11" s="36"/>
      <c r="CH11" s="36"/>
      <c r="CI11" s="49"/>
      <c r="CJ11" s="36"/>
      <c r="CK11" s="49"/>
      <c r="CL11" s="36"/>
      <c r="CM11" s="36"/>
      <c r="CN11" s="50"/>
      <c r="CO11" s="36"/>
      <c r="CP11" s="36"/>
      <c r="CQ11" s="36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hidden="1">
      <c r="A12" s="56"/>
      <c r="B12" s="56"/>
      <c r="C12" s="36"/>
      <c r="D12" s="49"/>
      <c r="E12" s="36"/>
      <c r="F12" s="49"/>
      <c r="G12" s="49"/>
      <c r="H12" s="36"/>
      <c r="I12" s="49"/>
      <c r="J12" s="49"/>
      <c r="K12" s="36"/>
      <c r="L12" s="36"/>
      <c r="M12" s="49"/>
      <c r="N12" s="49"/>
      <c r="O12" s="228"/>
      <c r="P12" s="74"/>
      <c r="Q12" s="76"/>
      <c r="R12" s="76"/>
      <c r="S12" s="65"/>
      <c r="T12" s="35"/>
      <c r="U12" s="34"/>
      <c r="V12" s="34"/>
      <c r="W12" s="35"/>
      <c r="X12" s="34"/>
      <c r="Y12" s="35"/>
      <c r="Z12" s="35"/>
      <c r="AA12" s="35"/>
      <c r="AB12" s="49"/>
      <c r="AC12" s="36"/>
      <c r="AD12" s="36"/>
      <c r="AE12" s="36"/>
      <c r="AF12" s="36"/>
      <c r="AG12" s="49"/>
      <c r="AH12" s="36"/>
      <c r="AI12" s="49"/>
      <c r="AJ12" s="49"/>
      <c r="AK12" s="36"/>
      <c r="AL12" s="36"/>
      <c r="AM12" s="36"/>
      <c r="AN12" s="49"/>
      <c r="AO12" s="36"/>
      <c r="AP12" s="49"/>
      <c r="AQ12" s="49"/>
      <c r="AR12" s="36"/>
      <c r="AS12" s="49"/>
      <c r="AT12" s="49"/>
      <c r="AU12" s="49"/>
      <c r="AV12" s="49"/>
      <c r="AW12" s="49"/>
      <c r="AX12" s="36"/>
      <c r="AY12" s="49"/>
      <c r="AZ12" s="49"/>
      <c r="BA12" s="49"/>
      <c r="BB12" s="49"/>
      <c r="BC12" s="36"/>
      <c r="BD12" s="49"/>
      <c r="BE12" s="49"/>
      <c r="BF12" s="36"/>
      <c r="BG12" s="49"/>
      <c r="BH12" s="49"/>
      <c r="BI12" s="49"/>
      <c r="BJ12" s="36"/>
      <c r="BK12" s="49"/>
      <c r="BL12" s="36"/>
      <c r="BM12" s="36"/>
      <c r="BN12" s="36"/>
      <c r="BO12" s="49"/>
      <c r="BP12" s="36"/>
      <c r="BQ12" s="36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36"/>
      <c r="CD12" s="49"/>
      <c r="CE12" s="36"/>
      <c r="CF12" s="49"/>
      <c r="CG12" s="36"/>
      <c r="CH12" s="36"/>
      <c r="CI12" s="49"/>
      <c r="CJ12" s="36"/>
      <c r="CK12" s="49"/>
      <c r="CL12" s="36"/>
      <c r="CM12" s="36"/>
      <c r="CN12" s="49"/>
      <c r="CO12" s="36"/>
      <c r="CP12" s="36"/>
      <c r="CQ12" s="36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 hidden="1">
      <c r="A13" s="12"/>
      <c r="B13" s="12"/>
      <c r="C13" s="26"/>
      <c r="D13" s="26"/>
      <c r="E13" s="26"/>
      <c r="F13" s="26"/>
      <c r="G13" s="26"/>
      <c r="H13" s="26"/>
      <c r="I13" s="26"/>
      <c r="J13" s="26"/>
      <c r="K13" s="51"/>
      <c r="L13" s="26"/>
      <c r="M13" s="26"/>
      <c r="N13" s="26"/>
      <c r="O13" s="229"/>
      <c r="P13" s="66"/>
      <c r="Q13" s="77"/>
      <c r="R13" s="77"/>
      <c r="S13" s="66"/>
      <c r="T13" s="14"/>
      <c r="U13" s="14"/>
      <c r="V13" s="14"/>
      <c r="W13" s="14"/>
      <c r="X13" s="14"/>
      <c r="Y13" s="14"/>
      <c r="Z13" s="14"/>
      <c r="AA13" s="1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2"/>
      <c r="AM13" s="51"/>
      <c r="AN13" s="26"/>
      <c r="AO13" s="26"/>
      <c r="AP13" s="26"/>
      <c r="AQ13" s="26"/>
      <c r="AR13" s="51"/>
      <c r="AS13" s="5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0"/>
      <c r="CP13" s="20"/>
      <c r="CQ13" s="20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12"/>
      <c r="B14" s="12"/>
      <c r="C14" s="26"/>
      <c r="D14" s="26"/>
      <c r="E14" s="26"/>
      <c r="F14" s="26"/>
      <c r="G14" s="26"/>
      <c r="H14" s="26"/>
      <c r="I14" s="26"/>
      <c r="J14" s="26"/>
      <c r="K14" s="51"/>
      <c r="L14" s="26"/>
      <c r="M14" s="26"/>
      <c r="N14" s="26"/>
      <c r="O14" s="73"/>
      <c r="P14" s="66" t="s">
        <v>112</v>
      </c>
      <c r="Q14" s="77"/>
      <c r="R14" s="77"/>
      <c r="S14" s="66">
        <v>-79098.21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139"/>
      <c r="AJ14" s="151"/>
      <c r="AK14" s="26"/>
      <c r="AL14" s="22"/>
      <c r="AM14" s="51"/>
      <c r="AN14" s="26"/>
      <c r="AO14" s="26"/>
      <c r="AP14" s="26"/>
      <c r="AQ14" s="26"/>
      <c r="AR14" s="51"/>
      <c r="AS14" s="5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0"/>
      <c r="CP14" s="20"/>
      <c r="CQ14" s="20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0.75" customHeight="1" hidden="1">
      <c r="A15" s="12"/>
      <c r="B15" s="12"/>
      <c r="C15" s="26"/>
      <c r="D15" s="26"/>
      <c r="E15" s="26"/>
      <c r="F15" s="26"/>
      <c r="G15" s="26"/>
      <c r="H15" s="26"/>
      <c r="I15" s="26"/>
      <c r="J15" s="26"/>
      <c r="K15" s="51"/>
      <c r="L15" s="26"/>
      <c r="M15" s="26"/>
      <c r="N15" s="26"/>
      <c r="O15" s="73"/>
      <c r="P15" s="66" t="s">
        <v>82</v>
      </c>
      <c r="Q15" s="77"/>
      <c r="R15" s="77"/>
      <c r="S15" s="66">
        <v>-71153.5</v>
      </c>
      <c r="T15" s="14"/>
      <c r="U15" s="14"/>
      <c r="V15" s="14"/>
      <c r="W15" s="14"/>
      <c r="X15" s="14"/>
      <c r="Y15" s="14"/>
      <c r="Z15" s="14"/>
      <c r="AA15" s="14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2"/>
      <c r="AM15" s="51"/>
      <c r="AN15" s="26"/>
      <c r="AO15" s="26"/>
      <c r="AP15" s="26"/>
      <c r="AQ15" s="26"/>
      <c r="AR15" s="51"/>
      <c r="AS15" s="5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0"/>
      <c r="CP15" s="20"/>
      <c r="CQ15" s="20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hidden="1">
      <c r="A16" s="12"/>
      <c r="B16" s="12"/>
      <c r="C16" s="26"/>
      <c r="D16" s="26"/>
      <c r="E16" s="26"/>
      <c r="F16" s="26"/>
      <c r="G16" s="26"/>
      <c r="H16" s="26"/>
      <c r="I16" s="26"/>
      <c r="J16" s="26"/>
      <c r="K16" s="51"/>
      <c r="L16" s="26"/>
      <c r="M16" s="26"/>
      <c r="N16" s="26"/>
      <c r="O16" s="73"/>
      <c r="P16" s="66"/>
      <c r="Q16" s="77"/>
      <c r="R16" s="77"/>
      <c r="S16" s="65"/>
      <c r="T16" s="14"/>
      <c r="U16" s="14"/>
      <c r="V16" s="14"/>
      <c r="W16" s="14"/>
      <c r="X16" s="14"/>
      <c r="Y16" s="14"/>
      <c r="Z16" s="14"/>
      <c r="AA16" s="1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2"/>
      <c r="AM16" s="51"/>
      <c r="AN16" s="26"/>
      <c r="AO16" s="26"/>
      <c r="AP16" s="26"/>
      <c r="AQ16" s="26"/>
      <c r="AR16" s="51"/>
      <c r="AS16" s="5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0"/>
      <c r="CP16" s="20"/>
      <c r="CQ16" s="20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3.5" customHeight="1">
      <c r="A17" s="57"/>
      <c r="B17" s="57"/>
      <c r="C17" s="30"/>
      <c r="D17" s="30"/>
      <c r="E17" s="30"/>
      <c r="F17" s="52"/>
      <c r="G17" s="30"/>
      <c r="H17" s="52"/>
      <c r="I17" s="30"/>
      <c r="J17" s="30"/>
      <c r="K17" s="52"/>
      <c r="L17" s="30"/>
      <c r="M17" s="52"/>
      <c r="N17" s="52"/>
      <c r="O17" s="227">
        <v>2</v>
      </c>
      <c r="P17" s="78" t="s">
        <v>15</v>
      </c>
      <c r="Q17" s="74"/>
      <c r="R17" s="79"/>
      <c r="S17" s="65"/>
      <c r="T17" s="28"/>
      <c r="U17" s="28"/>
      <c r="V17" s="28"/>
      <c r="W17" s="28"/>
      <c r="X17" s="29"/>
      <c r="Y17" s="28"/>
      <c r="Z17" s="28"/>
      <c r="AA17" s="28"/>
      <c r="AB17" s="30"/>
      <c r="AC17" s="52"/>
      <c r="AD17" s="30"/>
      <c r="AE17" s="52"/>
      <c r="AF17" s="30"/>
      <c r="AG17" s="30"/>
      <c r="AH17" s="5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52"/>
      <c r="BO17" s="30"/>
      <c r="BP17" s="30"/>
      <c r="BQ17" s="30"/>
      <c r="BR17" s="30"/>
      <c r="BS17" s="30"/>
      <c r="BT17" s="52"/>
      <c r="BU17" s="30"/>
      <c r="BV17" s="30"/>
      <c r="BW17" s="30"/>
      <c r="BX17" s="30"/>
      <c r="BY17" s="30"/>
      <c r="BZ17" s="30"/>
      <c r="CA17" s="30"/>
      <c r="CB17" s="30"/>
      <c r="CC17" s="52"/>
      <c r="CD17" s="30"/>
      <c r="CE17" s="52"/>
      <c r="CF17" s="30"/>
      <c r="CG17" s="52"/>
      <c r="CH17" s="30"/>
      <c r="CI17" s="30"/>
      <c r="CJ17" s="52"/>
      <c r="CK17" s="30"/>
      <c r="CL17" s="30"/>
      <c r="CM17" s="30"/>
      <c r="CN17" s="53"/>
      <c r="CO17" s="30"/>
      <c r="CP17" s="30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3.25" customHeight="1">
      <c r="A18" s="58"/>
      <c r="B18" s="58"/>
      <c r="C18" s="33"/>
      <c r="D18" s="33"/>
      <c r="E18" s="33"/>
      <c r="F18" s="54"/>
      <c r="G18" s="33"/>
      <c r="H18" s="54"/>
      <c r="I18" s="33"/>
      <c r="J18" s="33"/>
      <c r="K18" s="54"/>
      <c r="L18" s="33"/>
      <c r="M18" s="54"/>
      <c r="N18" s="54"/>
      <c r="O18" s="228"/>
      <c r="P18" s="66" t="s">
        <v>121</v>
      </c>
      <c r="Q18" s="74" t="s">
        <v>41</v>
      </c>
      <c r="R18" s="80"/>
      <c r="S18" s="78">
        <v>257251.58</v>
      </c>
      <c r="T18" s="31"/>
      <c r="U18" s="31"/>
      <c r="V18" s="31"/>
      <c r="W18" s="31"/>
      <c r="X18" s="32"/>
      <c r="Y18" s="31"/>
      <c r="Z18" s="31"/>
      <c r="AA18" s="31"/>
      <c r="AB18" s="33"/>
      <c r="AC18" s="54"/>
      <c r="AD18" s="33"/>
      <c r="AE18" s="54"/>
      <c r="AF18" s="33"/>
      <c r="AG18" s="33"/>
      <c r="AH18" s="54"/>
      <c r="AI18" s="54"/>
      <c r="AJ18" s="141"/>
      <c r="AK18" s="112"/>
      <c r="AL18" s="54"/>
      <c r="AM18" s="33"/>
      <c r="AN18" s="33"/>
      <c r="AO18" s="54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54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54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54"/>
      <c r="CO18" s="33"/>
      <c r="CP18" s="33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9.25" customHeight="1" hidden="1">
      <c r="A19" s="12"/>
      <c r="B19" s="12"/>
      <c r="C19" s="7"/>
      <c r="D19" s="7"/>
      <c r="E19" s="7"/>
      <c r="F19" s="48"/>
      <c r="G19" s="7"/>
      <c r="H19" s="48"/>
      <c r="I19" s="7"/>
      <c r="J19" s="7"/>
      <c r="K19" s="48"/>
      <c r="L19" s="7"/>
      <c r="M19" s="48"/>
      <c r="N19" s="48"/>
      <c r="O19" s="228"/>
      <c r="P19" s="74"/>
      <c r="Q19" s="74"/>
      <c r="R19" s="65"/>
      <c r="S19" s="78">
        <f aca="true" t="shared" si="0" ref="S19:S42">AK19+AL19</f>
        <v>0</v>
      </c>
      <c r="T19" s="3"/>
      <c r="U19" s="3"/>
      <c r="V19" s="3"/>
      <c r="W19" s="3"/>
      <c r="X19" s="13"/>
      <c r="Y19" s="3"/>
      <c r="Z19" s="3"/>
      <c r="AA19" s="3"/>
      <c r="AB19" s="7"/>
      <c r="AC19" s="48"/>
      <c r="AD19" s="7"/>
      <c r="AE19" s="48"/>
      <c r="AF19" s="7"/>
      <c r="AG19" s="7"/>
      <c r="AH19" s="48"/>
      <c r="AI19" s="48"/>
      <c r="AJ19" s="141"/>
      <c r="AK19" s="112"/>
      <c r="AL19" s="7"/>
      <c r="AM19" s="7"/>
      <c r="AN19" s="7"/>
      <c r="AO19" s="7"/>
      <c r="AP19" s="7"/>
      <c r="AQ19" s="4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48"/>
      <c r="BG19" s="7"/>
      <c r="BH19" s="48"/>
      <c r="BI19" s="48"/>
      <c r="BJ19" s="48"/>
      <c r="BK19" s="7"/>
      <c r="BL19" s="7"/>
      <c r="BM19" s="7"/>
      <c r="BN19" s="48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48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53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customHeight="1">
      <c r="A20" s="59"/>
      <c r="B20" s="59"/>
      <c r="C20" s="17"/>
      <c r="D20" s="15"/>
      <c r="E20" s="15"/>
      <c r="F20" s="17"/>
      <c r="G20" s="15"/>
      <c r="H20" s="15"/>
      <c r="I20" s="15"/>
      <c r="J20" s="15"/>
      <c r="K20" s="17"/>
      <c r="L20" s="15"/>
      <c r="M20" s="15"/>
      <c r="N20" s="15"/>
      <c r="O20" s="228"/>
      <c r="P20" s="78" t="s">
        <v>16</v>
      </c>
      <c r="Q20" s="65" t="s">
        <v>41</v>
      </c>
      <c r="R20" s="81"/>
      <c r="S20" s="78">
        <v>2013497.98</v>
      </c>
      <c r="T20" s="16"/>
      <c r="U20" s="16"/>
      <c r="V20" s="16"/>
      <c r="W20" s="16"/>
      <c r="X20" s="37"/>
      <c r="Y20" s="37"/>
      <c r="Z20" s="37"/>
      <c r="AA20" s="37"/>
      <c r="AB20" s="17"/>
      <c r="AC20" s="17"/>
      <c r="AD20" s="17"/>
      <c r="AE20" s="17"/>
      <c r="AF20" s="17"/>
      <c r="AG20" s="17"/>
      <c r="AH20" s="17"/>
      <c r="AI20" s="17"/>
      <c r="AJ20" s="173"/>
      <c r="AK20" s="112"/>
      <c r="AL20" s="15"/>
      <c r="AM20" s="15"/>
      <c r="AN20" s="17"/>
      <c r="AO20" s="15"/>
      <c r="AP20" s="15"/>
      <c r="AQ20" s="15"/>
      <c r="AR20" s="17"/>
      <c r="AS20" s="15"/>
      <c r="AT20" s="17"/>
      <c r="AU20" s="15"/>
      <c r="AV20" s="15"/>
      <c r="AW20" s="17"/>
      <c r="AX20" s="17"/>
      <c r="AY20" s="15"/>
      <c r="AZ20" s="17"/>
      <c r="BA20" s="17"/>
      <c r="BB20" s="17"/>
      <c r="BC20" s="17"/>
      <c r="BD20" s="15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5"/>
      <c r="CO20" s="15"/>
      <c r="CP20" s="17"/>
      <c r="CQ20" s="17"/>
      <c r="CR20" s="17"/>
      <c r="CS20" s="17"/>
      <c r="CT20" s="1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.75" customHeight="1">
      <c r="A21" s="59"/>
      <c r="B21" s="59"/>
      <c r="C21" s="17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228"/>
      <c r="P21" s="78" t="s">
        <v>44</v>
      </c>
      <c r="Q21" s="65" t="s">
        <v>41</v>
      </c>
      <c r="R21" s="81"/>
      <c r="S21" s="78">
        <v>738973.87</v>
      </c>
      <c r="T21" s="16"/>
      <c r="U21" s="16"/>
      <c r="V21" s="16"/>
      <c r="W21" s="16"/>
      <c r="X21" s="37"/>
      <c r="Y21" s="37"/>
      <c r="Z21" s="37"/>
      <c r="AA21" s="37"/>
      <c r="AB21" s="17"/>
      <c r="AC21" s="17"/>
      <c r="AD21" s="17"/>
      <c r="AE21" s="17"/>
      <c r="AF21" s="17"/>
      <c r="AG21" s="17"/>
      <c r="AH21" s="17"/>
      <c r="AI21" s="17"/>
      <c r="AJ21" s="173"/>
      <c r="AK21" s="112"/>
      <c r="AL21" s="15"/>
      <c r="AM21" s="15"/>
      <c r="AN21" s="17"/>
      <c r="AO21" s="15"/>
      <c r="AP21" s="15"/>
      <c r="AQ21" s="15"/>
      <c r="AR21" s="17"/>
      <c r="AS21" s="15"/>
      <c r="AT21" s="17"/>
      <c r="AU21" s="15"/>
      <c r="AV21" s="15"/>
      <c r="AW21" s="17"/>
      <c r="AX21" s="17"/>
      <c r="AY21" s="15"/>
      <c r="AZ21" s="17"/>
      <c r="BA21" s="17"/>
      <c r="BB21" s="17"/>
      <c r="BC21" s="17"/>
      <c r="BD21" s="15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5"/>
      <c r="CO21" s="15"/>
      <c r="CP21" s="17"/>
      <c r="CQ21" s="17"/>
      <c r="CR21" s="17"/>
      <c r="CS21" s="17"/>
      <c r="CT21" s="1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hidden="1">
      <c r="A22" s="59"/>
      <c r="B22" s="59"/>
      <c r="C22" s="17"/>
      <c r="D22" s="15"/>
      <c r="E22" s="15"/>
      <c r="F22" s="17"/>
      <c r="G22" s="15"/>
      <c r="H22" s="15"/>
      <c r="I22" s="15"/>
      <c r="J22" s="15"/>
      <c r="K22" s="17"/>
      <c r="L22" s="15"/>
      <c r="M22" s="15"/>
      <c r="N22" s="15"/>
      <c r="O22" s="228"/>
      <c r="P22" s="74"/>
      <c r="Q22" s="65" t="s">
        <v>41</v>
      </c>
      <c r="R22" s="81"/>
      <c r="S22" s="78">
        <f t="shared" si="0"/>
        <v>0</v>
      </c>
      <c r="T22" s="16"/>
      <c r="U22" s="16"/>
      <c r="V22" s="16"/>
      <c r="W22" s="16"/>
      <c r="X22" s="37"/>
      <c r="Y22" s="37"/>
      <c r="Z22" s="37"/>
      <c r="AA22" s="37"/>
      <c r="AB22" s="17"/>
      <c r="AC22" s="17"/>
      <c r="AD22" s="17"/>
      <c r="AE22" s="17"/>
      <c r="AF22" s="17"/>
      <c r="AG22" s="17"/>
      <c r="AH22" s="17"/>
      <c r="AI22" s="17"/>
      <c r="AJ22" s="174"/>
      <c r="AK22" s="112"/>
      <c r="AL22" s="17"/>
      <c r="AM22" s="17"/>
      <c r="AN22" s="17"/>
      <c r="AO22" s="15"/>
      <c r="AP22" s="15"/>
      <c r="AQ22" s="15"/>
      <c r="AR22" s="17"/>
      <c r="AS22" s="15"/>
      <c r="AT22" s="17"/>
      <c r="AU22" s="15"/>
      <c r="AV22" s="15"/>
      <c r="AW22" s="17"/>
      <c r="AX22" s="17"/>
      <c r="AY22" s="15"/>
      <c r="AZ22" s="17"/>
      <c r="BA22" s="17"/>
      <c r="BB22" s="17"/>
      <c r="BC22" s="17"/>
      <c r="BD22" s="15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5"/>
      <c r="CO22" s="15"/>
      <c r="CP22" s="17"/>
      <c r="CQ22" s="17"/>
      <c r="CR22" s="17"/>
      <c r="CS22" s="17"/>
      <c r="CT22" s="1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5" hidden="1">
      <c r="A23" s="59"/>
      <c r="B23" s="59"/>
      <c r="C23" s="17"/>
      <c r="D23" s="15"/>
      <c r="E23" s="15"/>
      <c r="F23" s="17"/>
      <c r="G23" s="15"/>
      <c r="H23" s="15"/>
      <c r="I23" s="15"/>
      <c r="J23" s="15"/>
      <c r="K23" s="17"/>
      <c r="L23" s="15"/>
      <c r="M23" s="15"/>
      <c r="N23" s="15"/>
      <c r="O23" s="228"/>
      <c r="P23" s="74"/>
      <c r="Q23" s="65" t="s">
        <v>41</v>
      </c>
      <c r="R23" s="81"/>
      <c r="S23" s="78">
        <f t="shared" si="0"/>
        <v>0</v>
      </c>
      <c r="T23" s="16"/>
      <c r="U23" s="16"/>
      <c r="V23" s="16"/>
      <c r="W23" s="16"/>
      <c r="X23" s="37"/>
      <c r="Y23" s="37"/>
      <c r="Z23" s="37"/>
      <c r="AA23" s="37"/>
      <c r="AB23" s="17"/>
      <c r="AC23" s="17"/>
      <c r="AD23" s="17"/>
      <c r="AE23" s="17"/>
      <c r="AF23" s="17"/>
      <c r="AG23" s="17"/>
      <c r="AH23" s="17"/>
      <c r="AI23" s="17"/>
      <c r="AJ23" s="174"/>
      <c r="AK23" s="112"/>
      <c r="AL23" s="17"/>
      <c r="AM23" s="17"/>
      <c r="AN23" s="17"/>
      <c r="AO23" s="15"/>
      <c r="AP23" s="15"/>
      <c r="AQ23" s="15"/>
      <c r="AR23" s="17"/>
      <c r="AS23" s="15"/>
      <c r="AT23" s="17"/>
      <c r="AU23" s="15"/>
      <c r="AV23" s="15"/>
      <c r="AW23" s="17"/>
      <c r="AX23" s="17"/>
      <c r="AY23" s="15"/>
      <c r="AZ23" s="17"/>
      <c r="BA23" s="17"/>
      <c r="BB23" s="17"/>
      <c r="BC23" s="17"/>
      <c r="BD23" s="15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5"/>
      <c r="CO23" s="15"/>
      <c r="CP23" s="17"/>
      <c r="CQ23" s="17"/>
      <c r="CR23" s="17"/>
      <c r="CS23" s="17"/>
      <c r="CT23" s="1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5" hidden="1">
      <c r="A24" s="59"/>
      <c r="B24" s="59"/>
      <c r="C24" s="17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228"/>
      <c r="P24" s="74"/>
      <c r="Q24" s="65" t="s">
        <v>41</v>
      </c>
      <c r="R24" s="81"/>
      <c r="S24" s="78">
        <f t="shared" si="0"/>
        <v>0</v>
      </c>
      <c r="T24" s="16"/>
      <c r="U24" s="16"/>
      <c r="V24" s="16"/>
      <c r="W24" s="16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17"/>
      <c r="AJ24" s="174"/>
      <c r="AK24" s="112"/>
      <c r="AL24" s="17"/>
      <c r="AM24" s="17"/>
      <c r="AN24" s="17"/>
      <c r="AO24" s="15"/>
      <c r="AP24" s="15"/>
      <c r="AQ24" s="15"/>
      <c r="AR24" s="17"/>
      <c r="AS24" s="15"/>
      <c r="AT24" s="17"/>
      <c r="AU24" s="15"/>
      <c r="AV24" s="15"/>
      <c r="AW24" s="17"/>
      <c r="AX24" s="17"/>
      <c r="AY24" s="15"/>
      <c r="AZ24" s="17"/>
      <c r="BA24" s="17"/>
      <c r="BB24" s="17"/>
      <c r="BC24" s="17"/>
      <c r="BD24" s="15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5"/>
      <c r="CO24" s="15"/>
      <c r="CP24" s="17"/>
      <c r="CQ24" s="17"/>
      <c r="CR24" s="17"/>
      <c r="CS24" s="17"/>
      <c r="CT24" s="1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hidden="1">
      <c r="A25" s="59"/>
      <c r="B25" s="59"/>
      <c r="C25" s="17"/>
      <c r="D25" s="15"/>
      <c r="E25" s="15"/>
      <c r="F25" s="17"/>
      <c r="G25" s="15"/>
      <c r="H25" s="15"/>
      <c r="I25" s="15"/>
      <c r="J25" s="15"/>
      <c r="K25" s="17"/>
      <c r="L25" s="15"/>
      <c r="M25" s="15"/>
      <c r="N25" s="15"/>
      <c r="O25" s="228"/>
      <c r="P25" s="74"/>
      <c r="Q25" s="65" t="s">
        <v>41</v>
      </c>
      <c r="R25" s="81"/>
      <c r="S25" s="78">
        <f t="shared" si="0"/>
        <v>0</v>
      </c>
      <c r="T25" s="16"/>
      <c r="U25" s="16"/>
      <c r="V25" s="16"/>
      <c r="W25" s="16"/>
      <c r="X25" s="37"/>
      <c r="Y25" s="37"/>
      <c r="Z25" s="37"/>
      <c r="AA25" s="37"/>
      <c r="AB25" s="17"/>
      <c r="AC25" s="17"/>
      <c r="AD25" s="17"/>
      <c r="AE25" s="17"/>
      <c r="AF25" s="17"/>
      <c r="AG25" s="17"/>
      <c r="AH25" s="17"/>
      <c r="AI25" s="17"/>
      <c r="AJ25" s="174"/>
      <c r="AK25" s="112"/>
      <c r="AL25" s="17"/>
      <c r="AM25" s="17"/>
      <c r="AN25" s="17"/>
      <c r="AO25" s="15"/>
      <c r="AP25" s="15"/>
      <c r="AQ25" s="15"/>
      <c r="AR25" s="17"/>
      <c r="AS25" s="15"/>
      <c r="AT25" s="17"/>
      <c r="AU25" s="15"/>
      <c r="AV25" s="15"/>
      <c r="AW25" s="17"/>
      <c r="AX25" s="17"/>
      <c r="AY25" s="15"/>
      <c r="AZ25" s="17"/>
      <c r="BA25" s="17"/>
      <c r="BB25" s="17"/>
      <c r="BC25" s="17"/>
      <c r="BD25" s="15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5"/>
      <c r="CO25" s="15"/>
      <c r="CP25" s="17"/>
      <c r="CQ25" s="17"/>
      <c r="CR25" s="17"/>
      <c r="CS25" s="17"/>
      <c r="CT25" s="1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hidden="1">
      <c r="A26" s="59"/>
      <c r="B26" s="59"/>
      <c r="C26" s="17"/>
      <c r="D26" s="15"/>
      <c r="E26" s="15"/>
      <c r="F26" s="17"/>
      <c r="G26" s="15"/>
      <c r="H26" s="15"/>
      <c r="I26" s="15"/>
      <c r="J26" s="15"/>
      <c r="K26" s="17"/>
      <c r="L26" s="15"/>
      <c r="M26" s="15"/>
      <c r="N26" s="15"/>
      <c r="O26" s="228"/>
      <c r="P26" s="74"/>
      <c r="Q26" s="65" t="s">
        <v>41</v>
      </c>
      <c r="R26" s="81"/>
      <c r="S26" s="78">
        <f t="shared" si="0"/>
        <v>0</v>
      </c>
      <c r="T26" s="16"/>
      <c r="U26" s="16"/>
      <c r="V26" s="16"/>
      <c r="W26" s="16"/>
      <c r="X26" s="37"/>
      <c r="Y26" s="37"/>
      <c r="Z26" s="37"/>
      <c r="AA26" s="37"/>
      <c r="AB26" s="17"/>
      <c r="AC26" s="17"/>
      <c r="AD26" s="17"/>
      <c r="AE26" s="17"/>
      <c r="AF26" s="17"/>
      <c r="AG26" s="17"/>
      <c r="AH26" s="17"/>
      <c r="AI26" s="17"/>
      <c r="AJ26" s="174"/>
      <c r="AK26" s="112"/>
      <c r="AL26" s="17"/>
      <c r="AM26" s="17"/>
      <c r="AN26" s="17"/>
      <c r="AO26" s="15"/>
      <c r="AP26" s="15"/>
      <c r="AQ26" s="15"/>
      <c r="AR26" s="17"/>
      <c r="AS26" s="15"/>
      <c r="AT26" s="17"/>
      <c r="AU26" s="15"/>
      <c r="AV26" s="15"/>
      <c r="AW26" s="17"/>
      <c r="AX26" s="17"/>
      <c r="AY26" s="15"/>
      <c r="AZ26" s="17"/>
      <c r="BA26" s="17"/>
      <c r="BB26" s="17"/>
      <c r="BC26" s="17"/>
      <c r="BD26" s="1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5"/>
      <c r="CO26" s="15"/>
      <c r="CP26" s="17"/>
      <c r="CQ26" s="17"/>
      <c r="CR26" s="17"/>
      <c r="CS26" s="17"/>
      <c r="CT26" s="1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hidden="1">
      <c r="A27" s="59"/>
      <c r="B27" s="59"/>
      <c r="C27" s="17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228"/>
      <c r="P27" s="74"/>
      <c r="Q27" s="65" t="s">
        <v>41</v>
      </c>
      <c r="R27" s="81"/>
      <c r="S27" s="78">
        <f t="shared" si="0"/>
        <v>0</v>
      </c>
      <c r="T27" s="16"/>
      <c r="U27" s="16"/>
      <c r="V27" s="16"/>
      <c r="W27" s="16"/>
      <c r="X27" s="37"/>
      <c r="Y27" s="37"/>
      <c r="Z27" s="37"/>
      <c r="AA27" s="37"/>
      <c r="AB27" s="17"/>
      <c r="AC27" s="17"/>
      <c r="AD27" s="17"/>
      <c r="AE27" s="17"/>
      <c r="AF27" s="17"/>
      <c r="AG27" s="17"/>
      <c r="AH27" s="17"/>
      <c r="AI27" s="17"/>
      <c r="AJ27" s="174"/>
      <c r="AK27" s="112"/>
      <c r="AL27" s="17"/>
      <c r="AM27" s="17"/>
      <c r="AN27" s="17"/>
      <c r="AO27" s="15"/>
      <c r="AP27" s="15"/>
      <c r="AQ27" s="15"/>
      <c r="AR27" s="17"/>
      <c r="AS27" s="15"/>
      <c r="AT27" s="17"/>
      <c r="AU27" s="15"/>
      <c r="AV27" s="15"/>
      <c r="AW27" s="17"/>
      <c r="AX27" s="17"/>
      <c r="AY27" s="15"/>
      <c r="AZ27" s="17"/>
      <c r="BA27" s="17"/>
      <c r="BB27" s="17"/>
      <c r="BC27" s="17"/>
      <c r="BD27" s="15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5"/>
      <c r="CO27" s="15"/>
      <c r="CP27" s="17"/>
      <c r="CQ27" s="17"/>
      <c r="CR27" s="17"/>
      <c r="CS27" s="17"/>
      <c r="CT27" s="1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59"/>
      <c r="B28" s="59"/>
      <c r="C28" s="17"/>
      <c r="D28" s="15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228"/>
      <c r="P28" s="78" t="s">
        <v>45</v>
      </c>
      <c r="Q28" s="65" t="s">
        <v>41</v>
      </c>
      <c r="R28" s="82"/>
      <c r="S28" s="78">
        <f>S29+S30+S31+S32+S33+S34</f>
        <v>1274524.11</v>
      </c>
      <c r="T28" s="16"/>
      <c r="U28" s="16"/>
      <c r="V28" s="16"/>
      <c r="W28" s="16"/>
      <c r="X28" s="37"/>
      <c r="Y28" s="37"/>
      <c r="Z28" s="37"/>
      <c r="AA28" s="37"/>
      <c r="AB28" s="17"/>
      <c r="AC28" s="17"/>
      <c r="AD28" s="17"/>
      <c r="AE28" s="17"/>
      <c r="AF28" s="17"/>
      <c r="AG28" s="17"/>
      <c r="AH28" s="17"/>
      <c r="AI28" s="17"/>
      <c r="AJ28" s="173"/>
      <c r="AK28" s="112"/>
      <c r="AL28" s="15"/>
      <c r="AM28" s="15"/>
      <c r="AN28" s="17"/>
      <c r="AO28" s="15"/>
      <c r="AP28" s="15"/>
      <c r="AQ28" s="15"/>
      <c r="AR28" s="17"/>
      <c r="AS28" s="15"/>
      <c r="AT28" s="17"/>
      <c r="AU28" s="15"/>
      <c r="AV28" s="15"/>
      <c r="AW28" s="17"/>
      <c r="AX28" s="17"/>
      <c r="AY28" s="15"/>
      <c r="AZ28" s="17"/>
      <c r="BA28" s="17"/>
      <c r="BB28" s="17"/>
      <c r="BC28" s="17"/>
      <c r="BD28" s="15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5"/>
      <c r="CO28" s="15"/>
      <c r="CP28" s="17"/>
      <c r="CQ28" s="17"/>
      <c r="CR28" s="17"/>
      <c r="CS28" s="17"/>
      <c r="CT28" s="1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3.5" customHeight="1">
      <c r="A29" s="59"/>
      <c r="B29" s="59"/>
      <c r="C29" s="17"/>
      <c r="D29" s="15"/>
      <c r="E29" s="15"/>
      <c r="F29" s="17"/>
      <c r="G29" s="15"/>
      <c r="H29" s="15"/>
      <c r="I29" s="15"/>
      <c r="J29" s="15"/>
      <c r="K29" s="17"/>
      <c r="L29" s="15"/>
      <c r="M29" s="15"/>
      <c r="N29" s="15"/>
      <c r="O29" s="228"/>
      <c r="P29" s="65" t="s">
        <v>19</v>
      </c>
      <c r="Q29" s="65" t="s">
        <v>41</v>
      </c>
      <c r="R29" s="81"/>
      <c r="S29" s="74">
        <v>226906.54</v>
      </c>
      <c r="T29" s="91"/>
      <c r="U29" s="91"/>
      <c r="V29" s="91"/>
      <c r="W29" s="91"/>
      <c r="X29" s="14"/>
      <c r="Y29" s="14"/>
      <c r="Z29" s="14"/>
      <c r="AA29" s="14"/>
      <c r="AB29" s="20"/>
      <c r="AC29" s="20"/>
      <c r="AD29" s="20"/>
      <c r="AE29" s="20"/>
      <c r="AF29" s="20"/>
      <c r="AG29" s="20"/>
      <c r="AH29" s="20"/>
      <c r="AI29" s="20"/>
      <c r="AJ29" s="173"/>
      <c r="AK29" s="113"/>
      <c r="AL29" s="17"/>
      <c r="AM29" s="15"/>
      <c r="AN29" s="17"/>
      <c r="AO29" s="124"/>
      <c r="AP29" s="121"/>
      <c r="AQ29" s="15"/>
      <c r="AR29" s="17"/>
      <c r="AS29" s="15"/>
      <c r="AT29" s="17"/>
      <c r="AU29" s="15"/>
      <c r="AV29" s="15"/>
      <c r="AW29" s="17"/>
      <c r="AX29" s="17"/>
      <c r="AY29" s="15"/>
      <c r="AZ29" s="17"/>
      <c r="BA29" s="17"/>
      <c r="BB29" s="17"/>
      <c r="BC29" s="17"/>
      <c r="BD29" s="15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5"/>
      <c r="CO29" s="15"/>
      <c r="CP29" s="17"/>
      <c r="CQ29" s="17"/>
      <c r="CR29" s="17"/>
      <c r="CS29" s="17"/>
      <c r="CT29" s="1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3.5" customHeight="1">
      <c r="A30" s="59"/>
      <c r="B30" s="59"/>
      <c r="C30" s="17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228"/>
      <c r="P30" s="65" t="s">
        <v>39</v>
      </c>
      <c r="Q30" s="65" t="s">
        <v>41</v>
      </c>
      <c r="R30" s="81"/>
      <c r="S30" s="74">
        <v>41929.03</v>
      </c>
      <c r="T30" s="16"/>
      <c r="U30" s="16"/>
      <c r="V30" s="16"/>
      <c r="W30" s="16"/>
      <c r="X30" s="37"/>
      <c r="Y30" s="37"/>
      <c r="Z30" s="37"/>
      <c r="AA30" s="37"/>
      <c r="AB30" s="17"/>
      <c r="AC30" s="17"/>
      <c r="AD30" s="17"/>
      <c r="AE30" s="17"/>
      <c r="AF30" s="17"/>
      <c r="AG30" s="17"/>
      <c r="AH30" s="17"/>
      <c r="AI30" s="17"/>
      <c r="AJ30" s="173"/>
      <c r="AK30" s="113"/>
      <c r="AL30" s="15"/>
      <c r="AM30" s="15"/>
      <c r="AN30" s="17"/>
      <c r="AO30" s="126"/>
      <c r="AP30" s="127"/>
      <c r="AQ30" s="15"/>
      <c r="AR30" s="17"/>
      <c r="AS30" s="15"/>
      <c r="AT30" s="17"/>
      <c r="AU30" s="15"/>
      <c r="AV30" s="15"/>
      <c r="AW30" s="17"/>
      <c r="AX30" s="17"/>
      <c r="AY30" s="15"/>
      <c r="AZ30" s="17"/>
      <c r="BA30" s="17"/>
      <c r="BB30" s="17"/>
      <c r="BC30" s="17"/>
      <c r="BD30" s="15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5"/>
      <c r="CO30" s="15"/>
      <c r="CP30" s="17"/>
      <c r="CQ30" s="17"/>
      <c r="CR30" s="17"/>
      <c r="CS30" s="17"/>
      <c r="CT30" s="1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59"/>
      <c r="B31" s="59"/>
      <c r="C31" s="17"/>
      <c r="D31" s="15"/>
      <c r="E31" s="15"/>
      <c r="F31" s="17"/>
      <c r="G31" s="15"/>
      <c r="H31" s="15"/>
      <c r="I31" s="15"/>
      <c r="J31" s="15"/>
      <c r="K31" s="17"/>
      <c r="L31" s="15"/>
      <c r="M31" s="15"/>
      <c r="N31" s="15"/>
      <c r="O31" s="228"/>
      <c r="P31" s="65" t="s">
        <v>40</v>
      </c>
      <c r="Q31" s="65" t="s">
        <v>41</v>
      </c>
      <c r="R31" s="81"/>
      <c r="S31" s="74">
        <v>148934.55</v>
      </c>
      <c r="T31" s="16"/>
      <c r="U31" s="16"/>
      <c r="V31" s="16"/>
      <c r="W31" s="16"/>
      <c r="X31" s="37"/>
      <c r="Y31" s="37"/>
      <c r="Z31" s="37"/>
      <c r="AA31" s="37"/>
      <c r="AB31" s="17"/>
      <c r="AC31" s="17"/>
      <c r="AD31" s="17"/>
      <c r="AE31" s="17"/>
      <c r="AF31" s="17"/>
      <c r="AG31" s="17"/>
      <c r="AH31" s="17"/>
      <c r="AI31" s="17"/>
      <c r="AJ31" s="173"/>
      <c r="AK31" s="113"/>
      <c r="AL31" s="17"/>
      <c r="AM31" s="15"/>
      <c r="AN31" s="17"/>
      <c r="AO31" s="15"/>
      <c r="AP31" s="15"/>
      <c r="AQ31" s="15"/>
      <c r="AR31" s="17"/>
      <c r="AS31" s="15"/>
      <c r="AT31" s="17"/>
      <c r="AU31" s="15"/>
      <c r="AV31" s="15"/>
      <c r="AW31" s="17"/>
      <c r="AX31" s="17"/>
      <c r="AY31" s="15"/>
      <c r="AZ31" s="17"/>
      <c r="BA31" s="17"/>
      <c r="BB31" s="17"/>
      <c r="BC31" s="17"/>
      <c r="BD31" s="15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5"/>
      <c r="CO31" s="15"/>
      <c r="CP31" s="17"/>
      <c r="CQ31" s="17"/>
      <c r="CR31" s="17"/>
      <c r="CS31" s="17"/>
      <c r="CT31" s="1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59"/>
      <c r="B32" s="59"/>
      <c r="C32" s="17"/>
      <c r="D32" s="15"/>
      <c r="E32" s="15"/>
      <c r="F32" s="17"/>
      <c r="G32" s="15"/>
      <c r="H32" s="15"/>
      <c r="I32" s="15"/>
      <c r="J32" s="15"/>
      <c r="K32" s="17"/>
      <c r="L32" s="15"/>
      <c r="M32" s="15"/>
      <c r="N32" s="15"/>
      <c r="O32" s="228"/>
      <c r="P32" s="65" t="s">
        <v>20</v>
      </c>
      <c r="Q32" s="65" t="s">
        <v>41</v>
      </c>
      <c r="R32" s="81"/>
      <c r="S32" s="74">
        <v>744160.44</v>
      </c>
      <c r="T32" s="16"/>
      <c r="U32" s="16"/>
      <c r="V32" s="16"/>
      <c r="W32" s="16"/>
      <c r="X32" s="37"/>
      <c r="Y32" s="37"/>
      <c r="Z32" s="37"/>
      <c r="AA32" s="37"/>
      <c r="AB32" s="17"/>
      <c r="AC32" s="17"/>
      <c r="AD32" s="17"/>
      <c r="AE32" s="17"/>
      <c r="AF32" s="17"/>
      <c r="AG32" s="17"/>
      <c r="AH32" s="17"/>
      <c r="AI32" s="17"/>
      <c r="AJ32" s="173"/>
      <c r="AK32" s="113"/>
      <c r="AL32" s="17"/>
      <c r="AM32" s="121"/>
      <c r="AN32" s="17"/>
      <c r="AO32" s="121"/>
      <c r="AP32" s="121"/>
      <c r="AQ32" s="15"/>
      <c r="AR32" s="17"/>
      <c r="AS32" s="15"/>
      <c r="AT32" s="17"/>
      <c r="AU32" s="15"/>
      <c r="AV32" s="15"/>
      <c r="AW32" s="17"/>
      <c r="AX32" s="17"/>
      <c r="AY32" s="15"/>
      <c r="AZ32" s="17"/>
      <c r="BA32" s="17"/>
      <c r="BB32" s="17"/>
      <c r="BC32" s="17"/>
      <c r="BD32" s="15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5"/>
      <c r="CO32" s="15"/>
      <c r="CP32" s="17"/>
      <c r="CQ32" s="17"/>
      <c r="CR32" s="17"/>
      <c r="CS32" s="17"/>
      <c r="CT32" s="1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>
      <c r="A33" s="59"/>
      <c r="B33" s="59"/>
      <c r="C33" s="17"/>
      <c r="D33" s="15"/>
      <c r="E33" s="15"/>
      <c r="F33" s="17"/>
      <c r="G33" s="15"/>
      <c r="H33" s="15"/>
      <c r="I33" s="15"/>
      <c r="J33" s="15"/>
      <c r="K33" s="17"/>
      <c r="L33" s="15"/>
      <c r="M33" s="15"/>
      <c r="N33" s="15"/>
      <c r="O33" s="228"/>
      <c r="P33" s="65" t="s">
        <v>37</v>
      </c>
      <c r="Q33" s="65" t="s">
        <v>41</v>
      </c>
      <c r="R33" s="81"/>
      <c r="S33" s="74">
        <v>100155.59</v>
      </c>
      <c r="T33" s="16"/>
      <c r="U33" s="16"/>
      <c r="V33" s="16"/>
      <c r="W33" s="16"/>
      <c r="X33" s="37"/>
      <c r="Y33" s="37"/>
      <c r="Z33" s="37"/>
      <c r="AA33" s="37"/>
      <c r="AB33" s="17"/>
      <c r="AC33" s="17"/>
      <c r="AD33" s="17"/>
      <c r="AE33" s="17"/>
      <c r="AF33" s="17"/>
      <c r="AG33" s="17"/>
      <c r="AH33" s="17"/>
      <c r="AI33" s="17"/>
      <c r="AJ33" s="173"/>
      <c r="AK33" s="113"/>
      <c r="AL33" s="17"/>
      <c r="AM33" s="17"/>
      <c r="AN33" s="17"/>
      <c r="AO33" s="15"/>
      <c r="AP33" s="15"/>
      <c r="AQ33" s="15"/>
      <c r="AR33" s="17"/>
      <c r="AS33" s="15"/>
      <c r="AT33" s="17"/>
      <c r="AU33" s="15"/>
      <c r="AV33" s="15"/>
      <c r="AW33" s="17"/>
      <c r="AX33" s="17"/>
      <c r="AY33" s="15"/>
      <c r="AZ33" s="17"/>
      <c r="BA33" s="17"/>
      <c r="BB33" s="17"/>
      <c r="BC33" s="17"/>
      <c r="BD33" s="15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5"/>
      <c r="CO33" s="15"/>
      <c r="CP33" s="17"/>
      <c r="CQ33" s="17"/>
      <c r="CR33" s="17"/>
      <c r="CS33" s="17"/>
      <c r="CT33" s="1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5" customFormat="1" ht="1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28"/>
      <c r="P34" s="65" t="s">
        <v>21</v>
      </c>
      <c r="Q34" s="65" t="s">
        <v>41</v>
      </c>
      <c r="R34" s="82"/>
      <c r="S34" s="74">
        <v>12437.96</v>
      </c>
      <c r="T34" s="61"/>
      <c r="U34" s="61"/>
      <c r="V34" s="61"/>
      <c r="W34" s="61"/>
      <c r="X34" s="61"/>
      <c r="Y34" s="61"/>
      <c r="Z34" s="61"/>
      <c r="AA34" s="61"/>
      <c r="AB34" s="24"/>
      <c r="AC34" s="24"/>
      <c r="AD34" s="24"/>
      <c r="AE34" s="21"/>
      <c r="AF34" s="55"/>
      <c r="AG34" s="55"/>
      <c r="AH34" s="24"/>
      <c r="AI34" s="55"/>
      <c r="AJ34" s="175"/>
      <c r="AK34" s="113"/>
      <c r="AL34" s="21"/>
      <c r="AM34" s="125"/>
      <c r="AN34" s="24"/>
      <c r="AO34" s="24"/>
      <c r="AP34" s="24"/>
      <c r="AQ34" s="24"/>
      <c r="AR34" s="55"/>
      <c r="AS34" s="55"/>
      <c r="AT34" s="24"/>
      <c r="AU34" s="24"/>
      <c r="AV34" s="24"/>
      <c r="AW34" s="24"/>
      <c r="AX34" s="24"/>
      <c r="AY34" s="24"/>
      <c r="AZ34" s="24"/>
      <c r="BA34" s="24"/>
      <c r="BB34" s="24"/>
      <c r="BC34" s="55"/>
      <c r="BD34" s="24"/>
      <c r="BE34" s="24"/>
      <c r="BF34" s="24"/>
      <c r="BG34" s="24"/>
      <c r="BH34" s="24"/>
      <c r="BI34" s="24"/>
      <c r="BJ34" s="24"/>
      <c r="BK34" s="24"/>
      <c r="BL34" s="55"/>
      <c r="BM34" s="55"/>
      <c r="BN34" s="24"/>
      <c r="BO34" s="55"/>
      <c r="BP34" s="55"/>
      <c r="BQ34" s="55"/>
      <c r="BR34" s="55"/>
      <c r="BS34" s="55"/>
      <c r="BT34" s="24"/>
      <c r="BU34" s="55"/>
      <c r="BV34" s="24"/>
      <c r="BW34" s="24"/>
      <c r="BX34" s="24"/>
      <c r="BY34" s="24"/>
      <c r="BZ34" s="24"/>
      <c r="CA34" s="24"/>
      <c r="CB34" s="24"/>
      <c r="CC34" s="24"/>
      <c r="CD34" s="55"/>
      <c r="CE34" s="24"/>
      <c r="CF34" s="24"/>
      <c r="CG34" s="24"/>
      <c r="CH34" s="55"/>
      <c r="CI34" s="24"/>
      <c r="CJ34" s="55"/>
      <c r="CK34" s="55"/>
      <c r="CL34" s="24"/>
      <c r="CM34" s="24"/>
      <c r="CN34" s="50"/>
      <c r="CO34" s="18"/>
      <c r="CP34" s="21"/>
      <c r="CQ34" s="18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6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2" customFormat="1" ht="12" customHeight="1" hidden="1">
      <c r="A35" s="23"/>
      <c r="B35" s="23"/>
      <c r="C35" s="24"/>
      <c r="D35" s="24"/>
      <c r="E35" s="24"/>
      <c r="F35" s="24"/>
      <c r="G35" s="24"/>
      <c r="H35" s="24"/>
      <c r="I35" s="24"/>
      <c r="J35" s="24"/>
      <c r="K35" s="21"/>
      <c r="L35" s="24"/>
      <c r="M35" s="24"/>
      <c r="N35" s="24"/>
      <c r="O35" s="228"/>
      <c r="P35" s="74"/>
      <c r="Q35" s="65" t="s">
        <v>41</v>
      </c>
      <c r="R35" s="82"/>
      <c r="S35" s="78">
        <f t="shared" si="0"/>
        <v>0</v>
      </c>
      <c r="T35" s="61"/>
      <c r="U35" s="61"/>
      <c r="V35" s="61"/>
      <c r="W35" s="61"/>
      <c r="X35" s="61"/>
      <c r="Y35" s="61"/>
      <c r="Z35" s="61"/>
      <c r="AA35" s="61"/>
      <c r="AB35" s="24"/>
      <c r="AC35" s="24"/>
      <c r="AD35" s="24"/>
      <c r="AE35" s="21"/>
      <c r="AF35" s="55"/>
      <c r="AG35" s="55"/>
      <c r="AH35" s="24"/>
      <c r="AI35" s="55"/>
      <c r="AJ35" s="55"/>
      <c r="AK35" s="112"/>
      <c r="AL35" s="21"/>
      <c r="AM35" s="21"/>
      <c r="AN35" s="24"/>
      <c r="AO35" s="24"/>
      <c r="AP35" s="24"/>
      <c r="AQ35" s="24"/>
      <c r="AR35" s="55"/>
      <c r="AS35" s="55"/>
      <c r="AT35" s="24"/>
      <c r="AU35" s="24"/>
      <c r="AV35" s="24"/>
      <c r="AW35" s="24"/>
      <c r="AX35" s="24"/>
      <c r="AY35" s="24"/>
      <c r="AZ35" s="24"/>
      <c r="BA35" s="24"/>
      <c r="BB35" s="24"/>
      <c r="BC35" s="55"/>
      <c r="BD35" s="24"/>
      <c r="BE35" s="24"/>
      <c r="BF35" s="24"/>
      <c r="BG35" s="24"/>
      <c r="BH35" s="24"/>
      <c r="BI35" s="24"/>
      <c r="BJ35" s="24"/>
      <c r="BK35" s="24"/>
      <c r="BL35" s="55"/>
      <c r="BM35" s="55"/>
      <c r="BN35" s="24"/>
      <c r="BO35" s="55"/>
      <c r="BP35" s="55"/>
      <c r="BQ35" s="55"/>
      <c r="BR35" s="55"/>
      <c r="BS35" s="55"/>
      <c r="BT35" s="24"/>
      <c r="BU35" s="55"/>
      <c r="BV35" s="24"/>
      <c r="BW35" s="24"/>
      <c r="BX35" s="24"/>
      <c r="BY35" s="24"/>
      <c r="BZ35" s="24"/>
      <c r="CA35" s="24"/>
      <c r="CB35" s="24"/>
      <c r="CC35" s="24"/>
      <c r="CD35" s="55"/>
      <c r="CE35" s="24"/>
      <c r="CF35" s="24"/>
      <c r="CG35" s="24"/>
      <c r="CH35" s="55"/>
      <c r="CI35" s="24"/>
      <c r="CJ35" s="55"/>
      <c r="CK35" s="55"/>
      <c r="CL35" s="24"/>
      <c r="CM35" s="24"/>
      <c r="CN35" s="50"/>
      <c r="CO35" s="18"/>
      <c r="CP35" s="21"/>
      <c r="CQ35" s="18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22" customFormat="1" ht="15">
      <c r="A36" s="12"/>
      <c r="B36" s="1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28"/>
      <c r="P36" s="78" t="s">
        <v>43</v>
      </c>
      <c r="Q36" s="65" t="s">
        <v>41</v>
      </c>
      <c r="R36" s="74"/>
      <c r="S36" s="78">
        <v>2027461.22</v>
      </c>
      <c r="T36" s="13"/>
      <c r="U36" s="13"/>
      <c r="V36" s="13"/>
      <c r="W36" s="13"/>
      <c r="X36" s="13"/>
      <c r="Y36" s="13"/>
      <c r="Z36" s="13"/>
      <c r="AA36" s="13"/>
      <c r="AB36" s="48"/>
      <c r="AC36" s="48"/>
      <c r="AD36" s="48"/>
      <c r="AE36" s="48"/>
      <c r="AF36" s="48"/>
      <c r="AG36" s="48"/>
      <c r="AH36" s="48"/>
      <c r="AI36" s="48"/>
      <c r="AJ36" s="48"/>
      <c r="AK36" s="112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18"/>
      <c r="CP36" s="21"/>
      <c r="CQ36" s="18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22" customFormat="1" ht="18" customHeight="1" hidden="1">
      <c r="A37" s="23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28"/>
      <c r="P37" s="94"/>
      <c r="Q37" s="65" t="s">
        <v>41</v>
      </c>
      <c r="R37" s="82"/>
      <c r="S37" s="78">
        <f t="shared" si="0"/>
        <v>0</v>
      </c>
      <c r="T37" s="61"/>
      <c r="U37" s="61"/>
      <c r="V37" s="61"/>
      <c r="W37" s="61"/>
      <c r="X37" s="61"/>
      <c r="Y37" s="61"/>
      <c r="Z37" s="61"/>
      <c r="AA37" s="61"/>
      <c r="AB37" s="24"/>
      <c r="AC37" s="24"/>
      <c r="AD37" s="24"/>
      <c r="AE37" s="24"/>
      <c r="AF37" s="24"/>
      <c r="AG37" s="24"/>
      <c r="AH37" s="24"/>
      <c r="AI37" s="24"/>
      <c r="AJ37" s="24"/>
      <c r="AK37" s="112"/>
      <c r="AL37" s="42"/>
      <c r="AM37" s="42"/>
      <c r="AN37" s="24"/>
      <c r="AO37" s="24"/>
      <c r="AP37" s="24"/>
      <c r="AQ37" s="24"/>
      <c r="AR37" s="42"/>
      <c r="AS37" s="4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18"/>
      <c r="CP37" s="21"/>
      <c r="CQ37" s="18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2" customFormat="1" ht="0.75" customHeight="1" hidden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8"/>
      <c r="P38" s="78"/>
      <c r="Q38" s="65" t="s">
        <v>41</v>
      </c>
      <c r="R38" s="82"/>
      <c r="S38" s="78">
        <f t="shared" si="0"/>
        <v>0</v>
      </c>
      <c r="T38" s="61"/>
      <c r="U38" s="61"/>
      <c r="V38" s="61"/>
      <c r="W38" s="61"/>
      <c r="X38" s="61"/>
      <c r="Y38" s="61"/>
      <c r="Z38" s="61"/>
      <c r="AA38" s="61"/>
      <c r="AB38" s="24"/>
      <c r="AC38" s="24"/>
      <c r="AD38" s="24"/>
      <c r="AE38" s="24"/>
      <c r="AF38" s="24"/>
      <c r="AG38" s="24"/>
      <c r="AH38" s="24"/>
      <c r="AI38" s="24"/>
      <c r="AJ38" s="24"/>
      <c r="AK38" s="112"/>
      <c r="AL38" s="42"/>
      <c r="AM38" s="42"/>
      <c r="AN38" s="24"/>
      <c r="AO38" s="24"/>
      <c r="AP38" s="24"/>
      <c r="AQ38" s="24"/>
      <c r="AR38" s="42"/>
      <c r="AS38" s="4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18"/>
      <c r="CP38" s="21"/>
      <c r="CQ38" s="18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41" ht="12" customHeight="1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28"/>
      <c r="P39" s="72"/>
      <c r="Q39" s="65" t="s">
        <v>41</v>
      </c>
      <c r="R39" s="65"/>
      <c r="S39" s="78">
        <f t="shared" si="0"/>
        <v>0</v>
      </c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112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0.75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28"/>
      <c r="P40" s="72"/>
      <c r="Q40" s="65" t="s">
        <v>41</v>
      </c>
      <c r="R40" s="65"/>
      <c r="S40" s="78">
        <f t="shared" si="0"/>
        <v>0</v>
      </c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112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"/>
      <c r="CA40" s="1"/>
      <c r="CB40" s="1"/>
      <c r="CC40" s="19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" hidden="1">
      <c r="A41" s="6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8"/>
      <c r="P41" s="72"/>
      <c r="Q41" s="65" t="s">
        <v>41</v>
      </c>
      <c r="R41" s="65"/>
      <c r="S41" s="78">
        <f t="shared" si="0"/>
        <v>0</v>
      </c>
      <c r="T41" s="4"/>
      <c r="U41" s="4"/>
      <c r="V41" s="4"/>
      <c r="W41" s="4"/>
      <c r="X41" s="62"/>
      <c r="Y41" s="62"/>
      <c r="Z41" s="62"/>
      <c r="AA41" s="4"/>
      <c r="AB41" s="1"/>
      <c r="AC41" s="43"/>
      <c r="AD41" s="43"/>
      <c r="AE41" s="1"/>
      <c r="AF41" s="1"/>
      <c r="AG41" s="1"/>
      <c r="AH41" s="1"/>
      <c r="AI41" s="1"/>
      <c r="AJ41" s="8"/>
      <c r="AK41" s="112"/>
      <c r="AL41" s="8"/>
      <c r="AM41" s="8"/>
      <c r="AN41" s="8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28"/>
      <c r="P42" s="92" t="s">
        <v>122</v>
      </c>
      <c r="Q42" s="65" t="s">
        <v>41</v>
      </c>
      <c r="R42" s="65"/>
      <c r="S42" s="78">
        <v>237085.76</v>
      </c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1"/>
      <c r="AF42" s="1"/>
      <c r="AG42" s="1"/>
      <c r="AH42" s="1"/>
      <c r="AI42" s="1"/>
      <c r="AJ42" s="8"/>
      <c r="AK42" s="112"/>
      <c r="AL42" s="48"/>
      <c r="AM42" s="8"/>
      <c r="AN42" s="8"/>
      <c r="AO42" s="19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15" hidden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9"/>
      <c r="P43" s="84"/>
      <c r="Q43" s="65" t="s">
        <v>41</v>
      </c>
      <c r="R43" s="65"/>
      <c r="S43" s="65"/>
      <c r="T43" s="4"/>
      <c r="U43" s="4"/>
      <c r="V43" s="4"/>
      <c r="W43" s="4"/>
      <c r="X43" s="4"/>
      <c r="Y43" s="4"/>
      <c r="Z43" s="63"/>
      <c r="AA43" s="4"/>
      <c r="AB43" s="1"/>
      <c r="AC43" s="1"/>
      <c r="AD43" s="1"/>
      <c r="AE43" s="1"/>
      <c r="AF43" s="1"/>
      <c r="AG43" s="1"/>
      <c r="AH43" s="1"/>
      <c r="AI43" s="1"/>
      <c r="AJ43" s="8"/>
      <c r="AK43" s="8"/>
      <c r="AL43" s="8"/>
      <c r="AM43" s="8"/>
      <c r="AN43" s="8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1">
        <v>3</v>
      </c>
      <c r="P44" s="72" t="s">
        <v>17</v>
      </c>
      <c r="Q44" s="65" t="s">
        <v>41</v>
      </c>
      <c r="R44" s="65"/>
      <c r="S44" s="78">
        <f>S45+S53</f>
        <v>1977097.6645999998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01"/>
      <c r="AK44" s="8"/>
      <c r="AL44" s="88"/>
      <c r="AM44" s="8"/>
      <c r="AN44" s="8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2"/>
      <c r="P45" s="72" t="s">
        <v>18</v>
      </c>
      <c r="Q45" s="65" t="s">
        <v>41</v>
      </c>
      <c r="R45" s="65"/>
      <c r="S45" s="78">
        <f>S47+S48+S49+S50+S51+S52</f>
        <v>1323338.7699999998</v>
      </c>
      <c r="T45" s="1"/>
      <c r="U45" s="1"/>
      <c r="V45" s="1"/>
      <c r="W45" s="1"/>
      <c r="X45" s="1"/>
      <c r="Y45" s="1"/>
      <c r="Z45" s="39"/>
      <c r="AA45" s="1"/>
      <c r="AB45" s="1"/>
      <c r="AC45" s="1"/>
      <c r="AD45" s="1"/>
      <c r="AE45" s="1"/>
      <c r="AF45" s="1"/>
      <c r="AG45" s="1"/>
      <c r="AH45" s="1"/>
      <c r="AI45" s="1"/>
      <c r="AJ45" s="105"/>
      <c r="AK45" s="100"/>
      <c r="AL45" s="48"/>
      <c r="AM45" s="48"/>
      <c r="AN45" s="8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2"/>
      <c r="P46" s="65"/>
      <c r="Q46" s="65" t="s">
        <v>41</v>
      </c>
      <c r="R46" s="65"/>
      <c r="S46" s="7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8"/>
      <c r="AK46" s="8"/>
      <c r="AL46" s="48"/>
      <c r="AM46" s="8"/>
      <c r="AN46" s="8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2"/>
      <c r="P47" s="65" t="s">
        <v>19</v>
      </c>
      <c r="Q47" s="65" t="s">
        <v>41</v>
      </c>
      <c r="R47" s="65"/>
      <c r="S47" s="74">
        <v>240632.15</v>
      </c>
      <c r="T47" s="1"/>
      <c r="U47" s="1"/>
      <c r="V47" s="1"/>
      <c r="W47" s="1"/>
      <c r="X47" s="1"/>
      <c r="Y47" s="1"/>
      <c r="Z47" s="40"/>
      <c r="AA47" s="1"/>
      <c r="AB47" s="1"/>
      <c r="AC47" s="1"/>
      <c r="AD47" s="1"/>
      <c r="AE47" s="1"/>
      <c r="AF47" s="1"/>
      <c r="AG47" s="1"/>
      <c r="AH47" s="1"/>
      <c r="AI47" s="1"/>
      <c r="AJ47" s="101"/>
      <c r="AK47" s="7"/>
      <c r="AL47" s="17"/>
      <c r="AM47" s="8"/>
      <c r="AN47" s="8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2"/>
      <c r="P48" s="65" t="s">
        <v>39</v>
      </c>
      <c r="Q48" s="65" t="s">
        <v>41</v>
      </c>
      <c r="R48" s="65"/>
      <c r="S48" s="74">
        <v>46163.81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05"/>
      <c r="AK48" s="48"/>
      <c r="AL48" s="17"/>
      <c r="AM48" s="8"/>
      <c r="AN48" s="8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2"/>
      <c r="P49" s="65" t="s">
        <v>40</v>
      </c>
      <c r="Q49" s="65" t="s">
        <v>41</v>
      </c>
      <c r="R49" s="65"/>
      <c r="S49" s="74">
        <v>157714.37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01"/>
      <c r="AK49" s="48"/>
      <c r="AL49" s="17"/>
      <c r="AM49" s="8"/>
      <c r="AN49" s="8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2"/>
      <c r="P50" s="65" t="s">
        <v>20</v>
      </c>
      <c r="Q50" s="65" t="s">
        <v>41</v>
      </c>
      <c r="R50" s="65"/>
      <c r="S50" s="74">
        <v>744161.47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05"/>
      <c r="AK50" s="7"/>
      <c r="AL50" s="17"/>
      <c r="AM50" s="8"/>
      <c r="AN50" s="8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2"/>
      <c r="P51" s="65" t="s">
        <v>37</v>
      </c>
      <c r="Q51" s="65" t="s">
        <v>41</v>
      </c>
      <c r="R51" s="65"/>
      <c r="S51" s="74">
        <v>124140.96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01"/>
      <c r="AK51" s="7"/>
      <c r="AL51" s="17"/>
      <c r="AM51" s="8"/>
      <c r="AN51" s="8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2"/>
      <c r="P52" s="65" t="s">
        <v>21</v>
      </c>
      <c r="Q52" s="65" t="s">
        <v>41</v>
      </c>
      <c r="R52" s="65"/>
      <c r="S52" s="74">
        <v>10526.01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01"/>
      <c r="AK52" s="7"/>
      <c r="AL52" s="21"/>
      <c r="AM52" s="8"/>
      <c r="AN52" s="8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32"/>
      <c r="P53" s="72" t="s">
        <v>22</v>
      </c>
      <c r="Q53" s="65" t="s">
        <v>41</v>
      </c>
      <c r="R53" s="65"/>
      <c r="S53" s="78">
        <f>S54+S56+S57+S59+S61+S69+S71+S72+S73</f>
        <v>653758.8945999999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05"/>
      <c r="AK53" s="7"/>
      <c r="AL53" s="48"/>
      <c r="AM53" s="8"/>
      <c r="AN53" s="8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32"/>
      <c r="P54" s="65" t="s">
        <v>23</v>
      </c>
      <c r="Q54" s="65" t="s">
        <v>41</v>
      </c>
      <c r="R54" s="65"/>
      <c r="S54" s="74">
        <v>70959.98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3"/>
      <c r="AK54" s="7"/>
      <c r="AL54" s="48"/>
      <c r="AM54" s="8"/>
      <c r="AN54" s="8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9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32"/>
      <c r="P55" s="65"/>
      <c r="Q55" s="65" t="s">
        <v>41</v>
      </c>
      <c r="R55" s="65"/>
      <c r="S55" s="6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95"/>
      <c r="AK55" s="7"/>
      <c r="AL55" s="48"/>
      <c r="AM55" s="8"/>
      <c r="AN55" s="8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5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32"/>
      <c r="P56" s="65" t="s">
        <v>24</v>
      </c>
      <c r="Q56" s="65" t="s">
        <v>41</v>
      </c>
      <c r="R56" s="65"/>
      <c r="S56" s="74">
        <v>91454.62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76"/>
      <c r="AJ56" s="113"/>
      <c r="AK56" s="7"/>
      <c r="AL56" s="48"/>
      <c r="AM56" s="8"/>
      <c r="AN56" s="8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2"/>
      <c r="P57" s="65" t="s">
        <v>25</v>
      </c>
      <c r="Q57" s="65" t="s">
        <v>41</v>
      </c>
      <c r="R57" s="65"/>
      <c r="S57" s="74">
        <v>38617.11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76"/>
      <c r="AJ57" s="113"/>
      <c r="AK57" s="7"/>
      <c r="AL57" s="48"/>
      <c r="AM57" s="8"/>
      <c r="AN57" s="8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0.7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32"/>
      <c r="P58" s="65"/>
      <c r="Q58" s="65" t="s">
        <v>41</v>
      </c>
      <c r="R58" s="65"/>
      <c r="S58" s="7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3"/>
      <c r="AK58" s="7"/>
      <c r="AL58" s="48"/>
      <c r="AM58" s="8"/>
      <c r="AN58" s="8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32"/>
      <c r="P59" s="65" t="s">
        <v>38</v>
      </c>
      <c r="Q59" s="65" t="s">
        <v>41</v>
      </c>
      <c r="R59" s="65"/>
      <c r="S59" s="65">
        <v>3405.24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33"/>
      <c r="AJ59" s="95"/>
      <c r="AK59" s="7"/>
      <c r="AL59" s="48"/>
      <c r="AM59" s="8"/>
      <c r="AN59" s="8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0.7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2"/>
      <c r="P60" s="65"/>
      <c r="Q60" s="65" t="s">
        <v>41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133"/>
      <c r="AJ60" s="95"/>
      <c r="AK60" s="7"/>
      <c r="AL60" s="48"/>
      <c r="AM60" s="8"/>
      <c r="AN60" s="8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5:40" ht="12.75">
      <c r="O61" s="232"/>
      <c r="P61" s="65" t="s">
        <v>32</v>
      </c>
      <c r="Q61" s="65" t="s">
        <v>41</v>
      </c>
      <c r="R61" s="65"/>
      <c r="S61" s="74">
        <f>S62+S63+S64+S65+S66+S68</f>
        <v>150431.85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83"/>
      <c r="AJ61" s="113"/>
      <c r="AK61" s="95"/>
      <c r="AL61" s="95"/>
      <c r="AM61" s="95"/>
      <c r="AN61" s="113"/>
    </row>
    <row r="62" spans="15:40" ht="12.75">
      <c r="O62" s="232"/>
      <c r="P62" s="65" t="s">
        <v>33</v>
      </c>
      <c r="Q62" s="65" t="s">
        <v>41</v>
      </c>
      <c r="R62" s="65"/>
      <c r="S62" s="74">
        <v>85909.73</v>
      </c>
      <c r="AJ62" s="113"/>
      <c r="AK62" s="95"/>
      <c r="AL62" s="95"/>
      <c r="AM62" s="95"/>
      <c r="AN62" s="95"/>
    </row>
    <row r="63" spans="15:40" ht="12.75">
      <c r="O63" s="232"/>
      <c r="P63" s="65" t="s">
        <v>34</v>
      </c>
      <c r="Q63" s="65" t="s">
        <v>41</v>
      </c>
      <c r="R63" s="65"/>
      <c r="S63" s="74">
        <v>22551.89</v>
      </c>
      <c r="AJ63" s="113"/>
      <c r="AK63" s="95"/>
      <c r="AL63" s="95"/>
      <c r="AM63" s="95"/>
      <c r="AN63" s="113"/>
    </row>
    <row r="64" spans="15:40" ht="12.75">
      <c r="O64" s="232"/>
      <c r="P64" s="65" t="s">
        <v>91</v>
      </c>
      <c r="Q64" s="65" t="s">
        <v>41</v>
      </c>
      <c r="R64" s="65"/>
      <c r="S64" s="74">
        <v>13650</v>
      </c>
      <c r="AJ64" s="113"/>
      <c r="AK64" s="95"/>
      <c r="AL64" s="95"/>
      <c r="AM64" s="95"/>
      <c r="AN64" s="113"/>
    </row>
    <row r="65" spans="15:40" ht="12.75">
      <c r="O65" s="232"/>
      <c r="P65" s="65" t="s">
        <v>89</v>
      </c>
      <c r="Q65" s="65" t="s">
        <v>41</v>
      </c>
      <c r="R65" s="65"/>
      <c r="S65" s="74">
        <v>661.57</v>
      </c>
      <c r="AJ65" s="113"/>
      <c r="AK65" s="95"/>
      <c r="AL65" s="95"/>
      <c r="AM65" s="95"/>
      <c r="AN65" s="113"/>
    </row>
    <row r="66" spans="15:40" ht="12" customHeight="1">
      <c r="O66" s="232"/>
      <c r="P66" s="65" t="s">
        <v>35</v>
      </c>
      <c r="Q66" s="65" t="s">
        <v>41</v>
      </c>
      <c r="R66" s="65"/>
      <c r="S66" s="74">
        <v>20721.76</v>
      </c>
      <c r="AJ66" s="113"/>
      <c r="AK66" s="95"/>
      <c r="AL66" s="95"/>
      <c r="AM66" s="95"/>
      <c r="AN66" s="113"/>
    </row>
    <row r="67" spans="15:40" ht="12.75" hidden="1">
      <c r="O67" s="232"/>
      <c r="P67" s="65" t="s">
        <v>62</v>
      </c>
      <c r="Q67" s="65" t="s">
        <v>41</v>
      </c>
      <c r="R67" s="65"/>
      <c r="S67" s="74"/>
      <c r="AJ67" s="113"/>
      <c r="AK67" s="22"/>
      <c r="AL67" s="48"/>
      <c r="AM67" s="22"/>
      <c r="AN67" s="22"/>
    </row>
    <row r="68" spans="15:40" ht="12.75">
      <c r="O68" s="232"/>
      <c r="P68" s="65" t="s">
        <v>68</v>
      </c>
      <c r="Q68" s="65" t="s">
        <v>41</v>
      </c>
      <c r="R68" s="65"/>
      <c r="S68" s="74">
        <v>6936.9</v>
      </c>
      <c r="AJ68" s="113"/>
      <c r="AK68" s="22"/>
      <c r="AL68" s="48"/>
      <c r="AM68" s="22"/>
      <c r="AN68" s="22"/>
    </row>
    <row r="69" spans="15:40" ht="12" customHeight="1">
      <c r="O69" s="232"/>
      <c r="P69" s="65" t="s">
        <v>29</v>
      </c>
      <c r="Q69" s="65" t="s">
        <v>41</v>
      </c>
      <c r="R69" s="65"/>
      <c r="S69" s="74">
        <v>8823.83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133"/>
      <c r="AJ69" s="95"/>
      <c r="AK69" s="22"/>
      <c r="AL69" s="48"/>
      <c r="AM69" s="22"/>
      <c r="AN69" s="22"/>
    </row>
    <row r="70" spans="15:40" ht="15" hidden="1">
      <c r="O70" s="232"/>
      <c r="P70" s="65"/>
      <c r="Q70" s="65" t="s">
        <v>41</v>
      </c>
      <c r="R70" s="65"/>
      <c r="S70" s="65"/>
      <c r="AJ70" s="95"/>
      <c r="AK70" s="8"/>
      <c r="AL70" s="48"/>
      <c r="AM70" s="22"/>
      <c r="AN70" s="22"/>
    </row>
    <row r="71" spans="15:40" ht="12.75">
      <c r="O71" s="232"/>
      <c r="P71" s="65" t="s">
        <v>30</v>
      </c>
      <c r="Q71" s="65" t="s">
        <v>41</v>
      </c>
      <c r="R71" s="65"/>
      <c r="S71" s="74">
        <v>41270.35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76"/>
      <c r="AJ71" s="113"/>
      <c r="AK71" s="106"/>
      <c r="AL71" s="48"/>
      <c r="AM71" s="22"/>
      <c r="AN71" s="22"/>
    </row>
    <row r="72" spans="15:40" ht="12.75">
      <c r="O72" s="232"/>
      <c r="P72" s="65" t="s">
        <v>42</v>
      </c>
      <c r="Q72" s="65" t="s">
        <v>41</v>
      </c>
      <c r="R72" s="65"/>
      <c r="S72" s="74">
        <v>238149.08</v>
      </c>
      <c r="AJ72" s="113"/>
      <c r="AK72" s="22"/>
      <c r="AL72" s="48"/>
      <c r="AM72" s="22"/>
      <c r="AN72" s="22"/>
    </row>
    <row r="73" spans="15:40" ht="12.75">
      <c r="O73" s="233"/>
      <c r="P73" s="65" t="s">
        <v>85</v>
      </c>
      <c r="Q73" s="65" t="s">
        <v>41</v>
      </c>
      <c r="R73" s="65"/>
      <c r="S73" s="74">
        <f>4.127*S7</f>
        <v>10646.8346</v>
      </c>
      <c r="AJ73" s="106"/>
      <c r="AK73" s="22"/>
      <c r="AL73" s="22"/>
      <c r="AM73" s="22"/>
      <c r="AN73" s="22"/>
    </row>
    <row r="74" spans="15:40" ht="24">
      <c r="O74" s="224"/>
      <c r="P74" s="84" t="s">
        <v>26</v>
      </c>
      <c r="Q74" s="65" t="s">
        <v>41</v>
      </c>
      <c r="R74" s="65"/>
      <c r="S74" s="74">
        <f>S14+S20-S44</f>
        <v>-42697.89459999977</v>
      </c>
      <c r="AJ74" s="105"/>
      <c r="AK74" s="22"/>
      <c r="AL74" s="22"/>
      <c r="AM74" s="22"/>
      <c r="AN74" s="22"/>
    </row>
    <row r="75" spans="15:40" ht="12.75">
      <c r="O75" s="225"/>
      <c r="P75" s="65" t="s">
        <v>74</v>
      </c>
      <c r="Q75" s="65"/>
      <c r="R75" s="65"/>
      <c r="S75" s="74">
        <v>13675.62</v>
      </c>
      <c r="AJ75" s="106"/>
      <c r="AK75" s="22"/>
      <c r="AL75" s="22"/>
      <c r="AM75" s="22"/>
      <c r="AN75" s="22"/>
    </row>
    <row r="76" spans="15:40" ht="12.75" hidden="1">
      <c r="O76" s="65"/>
      <c r="P76" s="65"/>
      <c r="Q76" s="65"/>
      <c r="R76" s="65"/>
      <c r="S76" s="65"/>
      <c r="AJ76" s="22"/>
      <c r="AK76" s="22"/>
      <c r="AL76" s="22"/>
      <c r="AM76" s="22"/>
      <c r="AN76" s="22"/>
    </row>
    <row r="77" spans="15:40" ht="12.75">
      <c r="O77" s="69"/>
      <c r="P77" s="65" t="s">
        <v>84</v>
      </c>
      <c r="Q77" s="65"/>
      <c r="R77" s="65"/>
      <c r="S77" s="74">
        <f>SUM(S74:S76)</f>
        <v>-29022.274599999764</v>
      </c>
      <c r="AJ77" s="22"/>
      <c r="AK77" s="22"/>
      <c r="AL77" s="22"/>
      <c r="AM77" s="22"/>
      <c r="AN77" s="22"/>
    </row>
    <row r="78" ht="12.75">
      <c r="S78" s="114"/>
    </row>
    <row r="79" ht="12.75">
      <c r="S79" s="114"/>
    </row>
    <row r="80" ht="12.75">
      <c r="S80" s="114"/>
    </row>
    <row r="81" ht="12.75">
      <c r="S81" s="114"/>
    </row>
    <row r="82" ht="12.75">
      <c r="S82" s="114"/>
    </row>
    <row r="83" ht="12.75">
      <c r="S83" s="114"/>
    </row>
  </sheetData>
  <sheetProtection/>
  <mergeCells count="7">
    <mergeCell ref="O17:O43"/>
    <mergeCell ref="O44:O73"/>
    <mergeCell ref="O74:O75"/>
    <mergeCell ref="F5:I5"/>
    <mergeCell ref="F6:I6"/>
    <mergeCell ref="F7:G7"/>
    <mergeCell ref="O5:O13"/>
  </mergeCells>
  <printOptions/>
  <pageMargins left="0.75" right="0.75" top="1" bottom="1" header="0.5" footer="0.5"/>
  <pageSetup horizontalDpi="600" verticalDpi="600" orientation="portrait" paperSize="9" scale="90" r:id="rId1"/>
  <colBreaks count="3" manualBreakCount="3">
    <brk id="14" max="75" man="1"/>
    <brk id="41" max="48" man="1"/>
    <brk id="9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Лариса</cp:lastModifiedBy>
  <cp:lastPrinted>2020-03-19T02:03:21Z</cp:lastPrinted>
  <dcterms:created xsi:type="dcterms:W3CDTF">2009-01-13T01:08:04Z</dcterms:created>
  <dcterms:modified xsi:type="dcterms:W3CDTF">2020-03-19T06:36:46Z</dcterms:modified>
  <cp:category/>
  <cp:version/>
  <cp:contentType/>
  <cp:contentStatus/>
</cp:coreProperties>
</file>