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6"/>
  </bookViews>
  <sheets>
    <sheet name="КП2" sheetId="1" r:id="rId1"/>
    <sheet name="КП4" sheetId="2" r:id="rId2"/>
    <sheet name="КП7" sheetId="3" r:id="rId3"/>
    <sheet name="КП8" sheetId="4" r:id="rId4"/>
    <sheet name="КП10" sheetId="5" r:id="rId5"/>
    <sheet name="КП12" sheetId="6" r:id="rId6"/>
    <sheet name="КП13" sheetId="7" r:id="rId7"/>
    <sheet name="КП13а" sheetId="8" r:id="rId8"/>
    <sheet name="КП15" sheetId="9" r:id="rId9"/>
    <sheet name="КП16" sheetId="10" r:id="rId10"/>
    <sheet name="КП17" sheetId="11" r:id="rId11"/>
    <sheet name="КП18" sheetId="12" r:id="rId12"/>
    <sheet name="КП20" sheetId="13" r:id="rId13"/>
    <sheet name="Лер6" sheetId="14" r:id="rId14"/>
    <sheet name="Лер8" sheetId="15" r:id="rId15"/>
    <sheet name="Торг14" sheetId="16" r:id="rId16"/>
    <sheet name="Торос18" sheetId="17" r:id="rId17"/>
    <sheet name="Лер10" sheetId="18" r:id="rId18"/>
    <sheet name="Лер14" sheetId="19" r:id="rId19"/>
    <sheet name="Лер16" sheetId="20" r:id="rId20"/>
    <sheet name="Торг22" sheetId="21" r:id="rId21"/>
    <sheet name="торг24" sheetId="22" r:id="rId22"/>
    <sheet name="торг26" sheetId="23" r:id="rId23"/>
    <sheet name="торг28" sheetId="24" r:id="rId24"/>
    <sheet name="торг30" sheetId="25" r:id="rId25"/>
    <sheet name="торг34" sheetId="26" r:id="rId26"/>
    <sheet name="торг20" sheetId="27" r:id="rId27"/>
    <sheet name="торг36" sheetId="28" r:id="rId28"/>
    <sheet name="торг38" sheetId="29" r:id="rId29"/>
    <sheet name="торос14" sheetId="30" r:id="rId30"/>
    <sheet name="торос16" sheetId="31" r:id="rId31"/>
    <sheet name="торос23" sheetId="32" r:id="rId32"/>
    <sheet name="торос26" sheetId="33" r:id="rId33"/>
  </sheets>
  <definedNames>
    <definedName name="_xlnm.Print_Area" localSheetId="21">'торг24'!$A$1:$H$162</definedName>
    <definedName name="_xlnm.Print_Area" localSheetId="27">'торг36'!$A$1:$I$182</definedName>
  </definedNames>
  <calcPr fullCalcOnLoad="1"/>
</workbook>
</file>

<file path=xl/sharedStrings.xml><?xml version="1.0" encoding="utf-8"?>
<sst xmlns="http://schemas.openxmlformats.org/spreadsheetml/2006/main" count="15048" uniqueCount="600">
  <si>
    <t xml:space="preserve"> План работ по текущему обслуживанию</t>
  </si>
  <si>
    <t xml:space="preserve"> жилищного фонда г.Абакана по  ООО "ЖЭУ-3"</t>
  </si>
  <si>
    <t xml:space="preserve"> на  2014г.</t>
  </si>
  <si>
    <t xml:space="preserve"> II. С А Н Т Е Х Н И Ч Е С К И Е  Р А Б О Т Ы  ТO</t>
  </si>
  <si>
    <t>№ раз дела</t>
  </si>
  <si>
    <t>№ п/п</t>
  </si>
  <si>
    <t>Наименование и состав работы</t>
  </si>
  <si>
    <t>Ед. изм</t>
  </si>
  <si>
    <t>Мате-</t>
  </si>
  <si>
    <t>Ст-ть на</t>
  </si>
  <si>
    <t>К.Перекрещенко,2</t>
  </si>
  <si>
    <t>риалы</t>
  </si>
  <si>
    <t>Объём</t>
  </si>
  <si>
    <t>Сумма</t>
  </si>
  <si>
    <t>руб.</t>
  </si>
  <si>
    <t xml:space="preserve"> II</t>
  </si>
  <si>
    <t>рабочая проверка системы в целом</t>
  </si>
  <si>
    <t>Осмотр системы центрального отопления. Устройства в чердачных и подвальных помещениях</t>
  </si>
  <si>
    <t>1000 м2 .</t>
  </si>
  <si>
    <t>Итого по разделу, руб.:</t>
  </si>
  <si>
    <t>III. К Р О В Е Л Ь Н Ы Е  Р А Б О Т Ы  ТO</t>
  </si>
  <si>
    <t xml:space="preserve"> III</t>
  </si>
  <si>
    <t>Технический осмотр кровли</t>
  </si>
  <si>
    <t>1000 м2</t>
  </si>
  <si>
    <t>IV.  СТОЛЯРНЫЕ, ПЛОТНИЦКИЕ И КАМЕННЫЕ РАБОТЫ ТO</t>
  </si>
  <si>
    <t xml:space="preserve"> IV</t>
  </si>
  <si>
    <t xml:space="preserve">Технический осмотр дверных и оконных проемов </t>
  </si>
  <si>
    <t>1000 м2.</t>
  </si>
  <si>
    <t>Технический осмотр каменных конструкций жилого дома</t>
  </si>
  <si>
    <t xml:space="preserve">1000 м2 </t>
  </si>
  <si>
    <t>V.     Э Л Е К Т Р О Т Е Х Н И Ч Е С К И Е   Р А Б О Т Ы   ТР</t>
  </si>
  <si>
    <t xml:space="preserve"> V</t>
  </si>
  <si>
    <t xml:space="preserve">Снятие показаний  общего учета расх. эл/эн </t>
  </si>
  <si>
    <t>шт.</t>
  </si>
  <si>
    <t>Профосмотр межэтажн. щитов</t>
  </si>
  <si>
    <t>100 л.пл.</t>
  </si>
  <si>
    <t>VIII.     Дополнительные работы</t>
  </si>
  <si>
    <t xml:space="preserve"> VIII</t>
  </si>
  <si>
    <t>ТО теплосчетчика</t>
  </si>
  <si>
    <t>шт</t>
  </si>
  <si>
    <t>ТО узла учета ГВС</t>
  </si>
  <si>
    <t>1 узел</t>
  </si>
  <si>
    <t>ТО регулятора температуры СО с погодной компенсацией</t>
  </si>
  <si>
    <t>Итого по разделам</t>
  </si>
  <si>
    <t>План работ по текущему ремонту</t>
  </si>
  <si>
    <t xml:space="preserve"> жилищного фонда г.Абакана по ООО "ЖЭУ-3".</t>
  </si>
  <si>
    <t xml:space="preserve"> на 2014г.</t>
  </si>
  <si>
    <t xml:space="preserve"> II. С А Н Т Е Х Н И Ч Е С К И Е  Р А Б О Т Ы  ТР</t>
  </si>
  <si>
    <t>№</t>
  </si>
  <si>
    <t>Ед.       Изм.</t>
  </si>
  <si>
    <t>раз</t>
  </si>
  <si>
    <t>п/п</t>
  </si>
  <si>
    <t>ед. изм.,</t>
  </si>
  <si>
    <t>дела</t>
  </si>
  <si>
    <t>Смена отдельных участков ржавых неоцинкован. труб :</t>
  </si>
  <si>
    <t>1 участ.</t>
  </si>
  <si>
    <t>Д = 15 мм</t>
  </si>
  <si>
    <t>Д = 20 мм</t>
  </si>
  <si>
    <t>Д = 25 мм</t>
  </si>
  <si>
    <t>Д = 32 мм</t>
  </si>
  <si>
    <t>Д = 40 мм</t>
  </si>
  <si>
    <t>Д = 50 мм</t>
  </si>
  <si>
    <t>ДУ - 65 мм</t>
  </si>
  <si>
    <t>ДУ - 80 мм</t>
  </si>
  <si>
    <t>ДУ - 100 мм</t>
  </si>
  <si>
    <t>Смена отд. уч-в внут. чугун. канализац. выпусков:</t>
  </si>
  <si>
    <t>Д = 100 мм</t>
  </si>
  <si>
    <t>Смена отд. уч-ов горизонт. труб. канализ. из полиэт. труб:</t>
  </si>
  <si>
    <t>Устран. 1 пролета  засоров внут. канал. трубоп-ов</t>
  </si>
  <si>
    <t>м/ду .</t>
  </si>
  <si>
    <t>Подчеканка раструбов канализационных труб:</t>
  </si>
  <si>
    <t>1 шт.</t>
  </si>
  <si>
    <t>Д от 76 до 100 мм</t>
  </si>
  <si>
    <t xml:space="preserve">Смена ржавой параллельной задвижки: </t>
  </si>
  <si>
    <t>Д=50 мм</t>
  </si>
  <si>
    <t>Д=80 мм</t>
  </si>
  <si>
    <t>Смена пробковых кранов Д до 25 мм</t>
  </si>
  <si>
    <t>Д до 25 мм</t>
  </si>
  <si>
    <t>Смена вентиля Д=15-20 мм</t>
  </si>
  <si>
    <t>Смена вентиля Д=25-32 мм</t>
  </si>
  <si>
    <t>Смена вентиля Д=40-50 мм</t>
  </si>
  <si>
    <t>Установка манометра</t>
  </si>
  <si>
    <t>Смена кранов двойной регулировки</t>
  </si>
  <si>
    <t>ДУ - 15 мм</t>
  </si>
  <si>
    <t>Смена сгона</t>
  </si>
  <si>
    <t>Изготовление сгонов, резьб, бочат, муфт Д=21, 27, 34</t>
  </si>
  <si>
    <t>Установка канализационных заглушек</t>
  </si>
  <si>
    <t>1 загл.</t>
  </si>
  <si>
    <t>Изготовление фланца</t>
  </si>
  <si>
    <t>1 фл.</t>
  </si>
  <si>
    <t>Замена тройника в стояке</t>
  </si>
  <si>
    <t>1 тройн.</t>
  </si>
  <si>
    <t>Отключение и подключение системы водоснабжения(при переключении "на обратку")</t>
  </si>
  <si>
    <t>Установка сопла</t>
  </si>
  <si>
    <t>Изготовление сопла</t>
  </si>
  <si>
    <t>1 сопло</t>
  </si>
  <si>
    <t>II</t>
  </si>
  <si>
    <t>101а</t>
  </si>
  <si>
    <t>Установка прибора учета воды Д=50 мм</t>
  </si>
  <si>
    <t>Ликвидация воздушных пробок в сис-ме отоплен.:</t>
  </si>
  <si>
    <t>1 р/бл.</t>
  </si>
  <si>
    <t>в стояке</t>
  </si>
  <si>
    <t>1 кран</t>
  </si>
  <si>
    <t>Промывка системы отопления</t>
  </si>
  <si>
    <t>Ремонт водопроводного крана без снятия с места:</t>
  </si>
  <si>
    <t xml:space="preserve">набивка сальников </t>
  </si>
  <si>
    <t xml:space="preserve">замена прокладок </t>
  </si>
  <si>
    <t>Ремонт смесителя  - смена прокладок (без снятия с места):</t>
  </si>
  <si>
    <t>без душа</t>
  </si>
  <si>
    <t>1 бачок</t>
  </si>
  <si>
    <t>Установка подпорной шайбы Д=50 мм</t>
  </si>
  <si>
    <t>Установка подпорной шайбы Д=80 мм</t>
  </si>
  <si>
    <t>III. К Р О В Е Л Ь Н Ы Е  Р А Б О Т Ы  ТР</t>
  </si>
  <si>
    <t>Смена стальн. разжелобков в рулон. или штуч. кровлях</t>
  </si>
  <si>
    <t>1 пог. М</t>
  </si>
  <si>
    <t>Покрытие крыш наплавляемыми материалами (с ремонтом мягкой кровли)</t>
  </si>
  <si>
    <t>1 м2</t>
  </si>
  <si>
    <t>Очистка кровли от снега</t>
  </si>
  <si>
    <t>100 м2</t>
  </si>
  <si>
    <t>III</t>
  </si>
  <si>
    <t>Смена карнизных свесов с выправкой или частичной заменой костылей</t>
  </si>
  <si>
    <t xml:space="preserve">1 м </t>
  </si>
  <si>
    <t>IV.  СТОЛЯРНЫЕ, ПЛОТНИЦКИЕ И КАМЕННЫЕ РАБОТЫ ТР</t>
  </si>
  <si>
    <t xml:space="preserve">Смена наличников </t>
  </si>
  <si>
    <t>пог.м.</t>
  </si>
  <si>
    <t>Изготовление и установка подвальных оконных решеток из арматурной стали  (на 1м2)</t>
  </si>
  <si>
    <t>1 кв. м</t>
  </si>
  <si>
    <t>Установка оконных и дверных приборов</t>
  </si>
  <si>
    <t>шпингалеты дверные с личинкой врезные</t>
  </si>
  <si>
    <t>1 прибор</t>
  </si>
  <si>
    <t>пружины</t>
  </si>
  <si>
    <t>Смена дверных петель в дв. полотне</t>
  </si>
  <si>
    <t>при одной сменяемой петле</t>
  </si>
  <si>
    <t>1 полотно</t>
  </si>
  <si>
    <t>при двух сменяемых петлях</t>
  </si>
  <si>
    <t>Ремонт поверхностей бетонных полов  (с приготов р-ра)</t>
  </si>
  <si>
    <t>Ремонт поверхностей цементных  полов (с приготов р-ра)</t>
  </si>
  <si>
    <t>Кладка отдельных участков кирпичных стен</t>
  </si>
  <si>
    <t>1 куб.м.</t>
  </si>
  <si>
    <t>IV</t>
  </si>
  <si>
    <t>Замена неисправных участков эл. сети здания:</t>
  </si>
  <si>
    <t xml:space="preserve">сечение провода 2 х 1,5; 2 х 2,5 </t>
  </si>
  <si>
    <t xml:space="preserve"> м.пог.</t>
  </si>
  <si>
    <t xml:space="preserve">сечение провода 3 х 1,5; 3 х 2,5 </t>
  </si>
  <si>
    <t>м.пог.</t>
  </si>
  <si>
    <t>Замена предохранителей</t>
  </si>
  <si>
    <t xml:space="preserve">Замена автомат. выключателей </t>
  </si>
  <si>
    <t>Замена пакетн переключ. вводно-распред. устр.</t>
  </si>
  <si>
    <t>Замена вышед. из строя выключателей,  розеток</t>
  </si>
  <si>
    <t>1 приб.</t>
  </si>
  <si>
    <t>Замена светильников или бра (для ламп накаливания)</t>
  </si>
  <si>
    <t>светил.</t>
  </si>
  <si>
    <t>Замена реле времени</t>
  </si>
  <si>
    <t>реле</t>
  </si>
  <si>
    <t>Ремонт щитов</t>
  </si>
  <si>
    <t>Смена лампы ДРЛ</t>
  </si>
  <si>
    <t>1 лампа</t>
  </si>
  <si>
    <t>Замена люминисцентной лампы ()</t>
  </si>
  <si>
    <t>Замена лампы накаливания (без плафона)</t>
  </si>
  <si>
    <t>Замена люминисцентной лампы (без плафона)</t>
  </si>
  <si>
    <t>Ремонт вводно-распределительных устройств</t>
  </si>
  <si>
    <t>1 ВРУ</t>
  </si>
  <si>
    <t>VII.   Б Л А Г О У С Т Р О Й С Т В О и прочие работы</t>
  </si>
  <si>
    <t xml:space="preserve"> VII</t>
  </si>
  <si>
    <t>Ремонт металлич.огражд. МАФ</t>
  </si>
  <si>
    <t>пог.м</t>
  </si>
  <si>
    <t>Смена отдельн.досок обшивки дерев.МАФ</t>
  </si>
  <si>
    <t>1 м</t>
  </si>
  <si>
    <t>Установка ригельного замка</t>
  </si>
  <si>
    <t>на металлическую дверь</t>
  </si>
  <si>
    <t>1 замок</t>
  </si>
  <si>
    <t>Окраска элеваторного узла</t>
  </si>
  <si>
    <t>м2</t>
  </si>
  <si>
    <t>Ст-ть на  ед. изм.,</t>
  </si>
  <si>
    <t>Замена прибора учета воды ТЭМ 211-20 д=20</t>
  </si>
  <si>
    <t>Корекция без поверки ПРЭМ 20</t>
  </si>
  <si>
    <t>Проверка механических водосчетчиков ТЭМ-211 ду 15</t>
  </si>
  <si>
    <t>Счет фактура №962 тех контроль промывки жил. Домов</t>
  </si>
  <si>
    <t>Опломбирование водосчетчика</t>
  </si>
  <si>
    <t>Смена дверного доводчика</t>
  </si>
  <si>
    <t>Завоз песа -подсыпка в песочницы</t>
  </si>
  <si>
    <t>м3</t>
  </si>
  <si>
    <t>Всего ТР</t>
  </si>
  <si>
    <t>Всего ТР и ТО</t>
  </si>
  <si>
    <t>Сдал:</t>
  </si>
  <si>
    <t>Ст. мастер ООО "ЖЭУ-3"________________________ Пинчук А.В.</t>
  </si>
  <si>
    <t>Энергетик ООО "ЖЭУ-3"________________________ Бобров Ю.Г.</t>
  </si>
  <si>
    <t>Мастер ООО "ЖЭУ-3" __________________________ Головина Л.Т.</t>
  </si>
  <si>
    <t>Принял:</t>
  </si>
  <si>
    <t>Директор ООО "ЖЭУ-3"_________________________ Юдинцева Л.С.</t>
  </si>
  <si>
    <t>Проверил нач.ПТО ______________________________ Маланин А.П.</t>
  </si>
  <si>
    <t>Экономист _____________________________________ Усова О.Н.</t>
  </si>
  <si>
    <t xml:space="preserve">  на  2014г.</t>
  </si>
  <si>
    <t>К.Перекрещенко 4</t>
  </si>
  <si>
    <t>Запись показаний счетчика воды Д=40 мм</t>
  </si>
  <si>
    <t>1 счетчик</t>
  </si>
  <si>
    <t>Смена унитазов с бачком</t>
  </si>
  <si>
    <t>типа "Компакт"</t>
  </si>
  <si>
    <t>Установка кранов для спуска воздуха</t>
  </si>
  <si>
    <t>Д = 15-20 мм</t>
  </si>
  <si>
    <t>Изготовление переходника для вытяжной трубы</t>
  </si>
  <si>
    <t>Смена обделок примыкан. из лист. стали:</t>
  </si>
  <si>
    <t>к каменным стенам</t>
  </si>
  <si>
    <t xml:space="preserve">1м </t>
  </si>
  <si>
    <t>Обделка свесов и примыканий рулонными (наплавляемыми) материалами</t>
  </si>
  <si>
    <t>1 м2 прим.</t>
  </si>
  <si>
    <t>Смена стекол</t>
  </si>
  <si>
    <t>пм. Ф</t>
  </si>
  <si>
    <t>Изготовл.окон. переплетов в одно стекло с остеклением р1,25*0,65 м</t>
  </si>
  <si>
    <t>1перепл.</t>
  </si>
  <si>
    <t>Изготовление и установку металлического люка (на чердачн.  отв.,  колодцы и т.д.)</t>
  </si>
  <si>
    <t>1 люк</t>
  </si>
  <si>
    <t>Заделка подвальных окон деревян.щитами</t>
  </si>
  <si>
    <t>угольники, ручки дверные с ключевинами, оконные и дверные ручки скобы накладные</t>
  </si>
  <si>
    <t>Смена оконных и дверных приборов:</t>
  </si>
  <si>
    <t>пружина</t>
  </si>
  <si>
    <t>Снятие с обратной навеской створки оконного пер.</t>
  </si>
  <si>
    <t>1 ств.</t>
  </si>
  <si>
    <t xml:space="preserve">Изготовление штапика </t>
  </si>
  <si>
    <t>1 пог. м</t>
  </si>
  <si>
    <t>Смена стекол с промазкой фальцев и стекол</t>
  </si>
  <si>
    <t>1 м/ф</t>
  </si>
  <si>
    <t xml:space="preserve">Замена потолочного или стенного патрона </t>
  </si>
  <si>
    <t>Замена вышед. из строя выключателей,  штепсельных розеток</t>
  </si>
  <si>
    <t>Замена люминисцентной лампы (с установ нового рассеивателя)</t>
  </si>
  <si>
    <t>Прокладка кабеля сечением 3х10 + 1х6</t>
  </si>
  <si>
    <t>Планиров.площад.вручн.,грунт III категории</t>
  </si>
  <si>
    <t>Замена прибора учета воды Д=15</t>
  </si>
  <si>
    <t>План работ по текущему обслуживанию</t>
  </si>
  <si>
    <t>К.Перекрещенко7</t>
  </si>
  <si>
    <t>1 смес.</t>
  </si>
  <si>
    <t>с душем</t>
  </si>
  <si>
    <t>1 соед.</t>
  </si>
  <si>
    <t>Установка подпорной шайбы до Д=50 мм</t>
  </si>
  <si>
    <t>Покр-ие старых рулон. кровель  мастикой</t>
  </si>
  <si>
    <t>Ремонт поверхн. лотковых плит (лотковой кровли) с приготовлением раствора(примен. рем. цементн. полов)</t>
  </si>
  <si>
    <t xml:space="preserve">Ремонт лотковой кровли (применительно заделка борозд в бетон. перекрытиях при сечении 15х15  мм) </t>
  </si>
  <si>
    <t>Изготовление зонта метал. Над вентканалом</t>
  </si>
  <si>
    <t>1 зонт</t>
  </si>
  <si>
    <t>Покрытие макроизолом в 2 слоя с приготовлением</t>
  </si>
  <si>
    <t>Огрунтовка поверхности основания вручную с предварительной очисткой основания</t>
  </si>
  <si>
    <t>Прочистка ливневой канализации</t>
  </si>
  <si>
    <t>м.п.</t>
  </si>
  <si>
    <t>Покрытие битумом-полимерным с приготовлением(Покрытие макроизолом)</t>
  </si>
  <si>
    <t>Смена створок оконных переплетов</t>
  </si>
  <si>
    <t>Устройство щебеночного подстилающего слоя (вручную толщиной слоя 200 мм)</t>
  </si>
  <si>
    <t>1 кв.м</t>
  </si>
  <si>
    <t>Заделка подвальных окон сеткой</t>
  </si>
  <si>
    <t>Изготовление и установка ограждения 2х0,5 м</t>
  </si>
  <si>
    <t>Изготовление и установка проушин для замка</t>
  </si>
  <si>
    <t>на деревянную дверь</t>
  </si>
  <si>
    <t>Окраска эл.узлов</t>
  </si>
  <si>
    <t>Счет-фактура № 25 от 07 августа 2012 г.</t>
  </si>
  <si>
    <t>Ед.</t>
  </si>
  <si>
    <t>пп</t>
  </si>
  <si>
    <t>изм.</t>
  </si>
  <si>
    <t>Заделка подвальных окон деревянными щитами</t>
  </si>
  <si>
    <t>,</t>
  </si>
  <si>
    <t>Штыковка почвы</t>
  </si>
  <si>
    <t>100 кв. м</t>
  </si>
  <si>
    <t>Разравнивание почвы граблями</t>
  </si>
  <si>
    <t>Разметка рядов и борозд</t>
  </si>
  <si>
    <t>Посадка цветов многолетников</t>
  </si>
  <si>
    <t>Прополка газонов</t>
  </si>
  <si>
    <t>Прополка цветников</t>
  </si>
  <si>
    <t>Завоз земли-подсыпка на газоны</t>
  </si>
  <si>
    <t xml:space="preserve">поливка клумб из шланга </t>
  </si>
  <si>
    <t>К.Перекрещенко 8</t>
  </si>
  <si>
    <t>фильтр бронзовый Д=32</t>
  </si>
  <si>
    <t xml:space="preserve">Смена дверного полотна </t>
  </si>
  <si>
    <t>1 дв.п.</t>
  </si>
  <si>
    <t>Изготовление дверного полотна</t>
  </si>
  <si>
    <t>Изготовл. металл решетки из угловой и арматурной стали</t>
  </si>
  <si>
    <t>1м2</t>
  </si>
  <si>
    <t>Заделка и герметиз. швов и стыков в стенах крупноблочных зданий  (с приготовление раствора)</t>
  </si>
  <si>
    <t>1 м.шв.</t>
  </si>
  <si>
    <t>то же с люлек</t>
  </si>
  <si>
    <t xml:space="preserve">Валка деревьев и обрубка сучьев Д до 360 мм с автоподъемника </t>
  </si>
  <si>
    <t>1 дерево</t>
  </si>
  <si>
    <t xml:space="preserve">Валка деревьев и обрубка сучьев Д св. 360 мм с автоподъемника </t>
  </si>
  <si>
    <t>Глубокая обрезка деревьев с автовышки</t>
  </si>
  <si>
    <t>Ремонт металл. МАФ (деталь длиной до 1 м):</t>
  </si>
  <si>
    <t>из угловой стали</t>
  </si>
  <si>
    <t>1 дет.</t>
  </si>
  <si>
    <t>из круглой стали</t>
  </si>
  <si>
    <t>Изготовление и установка с креплением табличек объявлений из ДСП</t>
  </si>
  <si>
    <t>1 табл.</t>
  </si>
  <si>
    <t>Зкамена почтового ящика ( 5 секций)</t>
  </si>
  <si>
    <t xml:space="preserve">Зкамена почтового ящика </t>
  </si>
  <si>
    <t xml:space="preserve">Корекция и поверка водосчетчика ПРЭМ </t>
  </si>
  <si>
    <t>Проверка тепловычислителя Абакан</t>
  </si>
  <si>
    <t>Установка контролеров удаленного доступа</t>
  </si>
  <si>
    <t>Установка защитных кожухов</t>
  </si>
  <si>
    <t>Перевод системы ГВС на цыркуляцию</t>
  </si>
  <si>
    <t>К.Перекрещенко 10</t>
  </si>
  <si>
    <t xml:space="preserve"> I.ШТУКАТУРНО - МАЛЯРНЫЕ РАБОТЫ  ТР</t>
  </si>
  <si>
    <t>Ремонт внутренней штукатурки отдельн. местами (с  пригот. р-ра)</t>
  </si>
  <si>
    <t xml:space="preserve">1 кв. м </t>
  </si>
  <si>
    <t xml:space="preserve"> I</t>
  </si>
  <si>
    <t>стен</t>
  </si>
  <si>
    <t xml:space="preserve">потолков </t>
  </si>
  <si>
    <t xml:space="preserve">откосов </t>
  </si>
  <si>
    <t>Ремонт внутренней штукатурки стен (до 1 кв. м)с пр.р-ра                 с приставных лестниц</t>
  </si>
  <si>
    <t xml:space="preserve"> </t>
  </si>
  <si>
    <t>Перетирка штукатурки поверхностей ( с пригот. р-ра):</t>
  </si>
  <si>
    <t>1 кв. м.</t>
  </si>
  <si>
    <t>стен и перегородок</t>
  </si>
  <si>
    <t>стен с приставных лестниц (до 1 кв. м)</t>
  </si>
  <si>
    <t>Заделка отверстий при смене отдельн. уч-ков труб</t>
  </si>
  <si>
    <t>1 отв.</t>
  </si>
  <si>
    <t>Известковая окраска ранее окрашенных пов-тей:</t>
  </si>
  <si>
    <t>потолков</t>
  </si>
  <si>
    <t>Масляная окраска улучшенная или за 2 раза</t>
  </si>
  <si>
    <t>полов</t>
  </si>
  <si>
    <t>оконных проемов</t>
  </si>
  <si>
    <t>дверных проемов</t>
  </si>
  <si>
    <t>плинтусов и галтелей</t>
  </si>
  <si>
    <t>поручней</t>
  </si>
  <si>
    <t>1 м/п</t>
  </si>
  <si>
    <t>Масляная окраска металлических поверхностей эл. щитов,  почтовых ящиков на 2 раза</t>
  </si>
  <si>
    <t>то же  за 1 раз</t>
  </si>
  <si>
    <t>Масляная окраска ранее окраш. металл. пов-тей: на 2 р.</t>
  </si>
  <si>
    <t>трубы отопления, водопровода, канализации</t>
  </si>
  <si>
    <t>решетки</t>
  </si>
  <si>
    <t>радиаторов, конвекторов и др. отопит. приборов</t>
  </si>
  <si>
    <t>Масляная окраска торцов лестничных маршей и площадок за 1 раз</t>
  </si>
  <si>
    <t>Окраска эмалью сборных ж/б панелей лотковой кровли (прим. окрашивание масл. составами торцов лестничных маршей и площадок)</t>
  </si>
  <si>
    <t>Перетирка штукатурки поверхности гладких фасадов</t>
  </si>
  <si>
    <t>Окрашивание фасада известковой окраской отштукатур. фасадов  за 1 раз</t>
  </si>
  <si>
    <t>Окрашивание фасада силикатн. красками за 1 раз</t>
  </si>
  <si>
    <t>Оштукатуривание поверхности дымовых труб</t>
  </si>
  <si>
    <t>Ремонт входа (Прим Ремонт обыкнов.штукатурки стен фасада цементным раствором)</t>
  </si>
  <si>
    <t>Окрашивание водоэмульс. составами внутр. помещений:</t>
  </si>
  <si>
    <t>стены</t>
  </si>
  <si>
    <t>потолки</t>
  </si>
  <si>
    <t>Известковое окрашивание печей, стояков и труб</t>
  </si>
  <si>
    <t>Оклеивание стен обоями</t>
  </si>
  <si>
    <t>Отделка поверхности штукатурки стен набрызгом (с приготовлением раствора)</t>
  </si>
  <si>
    <t>Ремонт декоративной штукатурки фасадов отдельными местами</t>
  </si>
  <si>
    <t>Простая масляная окраска ранее окрашенных :</t>
  </si>
  <si>
    <t>стен , откосов кистью (с подготовкой поверхности)</t>
  </si>
  <si>
    <t>стен , откосов кистью (без подготовки поверхности)</t>
  </si>
  <si>
    <t>стен , откосов валиком (с подготовкой поверхности)</t>
  </si>
  <si>
    <t>стен , откосов валиком (без подготовки поверхности)</t>
  </si>
  <si>
    <t>полов кистью (с подготовкой поверхности)</t>
  </si>
  <si>
    <t>полов кистью (без подготовки поверхности)</t>
  </si>
  <si>
    <t>полов валиком (с подготовкой поверхности)</t>
  </si>
  <si>
    <t>полов валиком (без подготовки поверхности)</t>
  </si>
  <si>
    <t>окон кистью (с подготовкой поверхности)</t>
  </si>
  <si>
    <t>дверей кистью (с подготовкой поверхности)</t>
  </si>
  <si>
    <t>дверей кистью (без подготовки поверхности)</t>
  </si>
  <si>
    <t>дверей валиком (с подготовкой поверхности)</t>
  </si>
  <si>
    <t>дверей валиком (без подготовки поверхности)</t>
  </si>
  <si>
    <t>потолков кистью (с подготовкой поверхности)</t>
  </si>
  <si>
    <t>потолков кистью (без подготовки поверхности)</t>
  </si>
  <si>
    <t>потолков валиком (с подготовкой поверхности)</t>
  </si>
  <si>
    <t>потолков валиком (без подготовки поверхности)</t>
  </si>
  <si>
    <t>Перетирка штукатурки поверхностей стен (цементным раствором) (с приготовлением раствора)</t>
  </si>
  <si>
    <t>Перетирка штукатурки поверхностей потолков (цементным раствором) (с приготовлением раствора)</t>
  </si>
  <si>
    <t>Отбивка штукатурки стен и потолков кирпичных и бетонных поверхностей</t>
  </si>
  <si>
    <t>Отбивка штукатурки стен и потолков деревянных поверхностей</t>
  </si>
  <si>
    <t>Простая штукатурка стен</t>
  </si>
  <si>
    <t>Простая штукатурка потолков</t>
  </si>
  <si>
    <t>Простая штукатурка лестничных маршей</t>
  </si>
  <si>
    <t>Затирка штукатурки стен</t>
  </si>
  <si>
    <t>Затирка штукатурки потолков</t>
  </si>
  <si>
    <t>Затирка штукатурки лестничных маршей</t>
  </si>
  <si>
    <t>Окраска известковыми составами стен краскопультом (с подготовкой поверхности)</t>
  </si>
  <si>
    <t>Окраска известковыми составами потолков краскопультом (с подготовкой поверхности)</t>
  </si>
  <si>
    <t>Окраска известковыми составами стен кистью (с подготовкой поверхности)</t>
  </si>
  <si>
    <t>Окраска известковыми составами потолков кистью (с подготовкой поверхности)</t>
  </si>
  <si>
    <t>Конопатка коробок на всю глубину на растворе</t>
  </si>
  <si>
    <t>1 м оконопатки</t>
  </si>
  <si>
    <t>Очистка набела стен вручную (частичная)</t>
  </si>
  <si>
    <t>Очистка набела потолков вручную (частичная)</t>
  </si>
  <si>
    <t>Окрашивание изолируемой поверхности трубопровода</t>
  </si>
  <si>
    <t>Окрашивание изолируемой поверхности трубопровода полимерным изоляционным материалом</t>
  </si>
  <si>
    <t>Окрашивание  фасадов акриловыми красками</t>
  </si>
  <si>
    <t>Простая штукатурка стен ротгипсом</t>
  </si>
  <si>
    <t>Простая штукатурка потолков ротгипсом</t>
  </si>
  <si>
    <t>Простая штукатурка лестничных маршей ротгипсом</t>
  </si>
  <si>
    <t>Затирка штукатурки стен шпатлевкой Геркулес</t>
  </si>
  <si>
    <t>Затирка штукатурки потолков шпатлевкой Геркулес</t>
  </si>
  <si>
    <t>Затирка штукатурки лестничных маршей шпатлевкой Геркулес</t>
  </si>
  <si>
    <t>Окраска масляными составами ранее окрашенных стен, откосов (за 2 раза) по подготовленной поверхности</t>
  </si>
  <si>
    <t>Окраска масляными составами ранее окрашенных полов (с принтусами и галтелями) (за 2 раза) по подготовленной поверхности</t>
  </si>
  <si>
    <t>Окраска масляными составами ранее окрашенных дверей (за 2 раза) по подготовленной поверхности</t>
  </si>
  <si>
    <t>Окраска масляными составами ранее окрашенных окон (за 2 раза) по подготовленной поверхности</t>
  </si>
  <si>
    <t>Масляная окраска металлической кровли</t>
  </si>
  <si>
    <t>Простая штукатурка стен ротгипсом с подмостей (при обработке поверхностей выше 3,5 м)</t>
  </si>
  <si>
    <t>Масляная окраска улучшенная или за 2 раза галтелей</t>
  </si>
  <si>
    <t>Смена полотенцесушителя</t>
  </si>
  <si>
    <t>Изготовление полотенцесушителя труба Д=32</t>
  </si>
  <si>
    <t>Очистка кровли от снега и скалывание сосулек</t>
  </si>
  <si>
    <t>Смена отдельных частей поручней прямых</t>
  </si>
  <si>
    <t>1 м.пог.</t>
  </si>
  <si>
    <t>Изготовление прямых частей поручней</t>
  </si>
  <si>
    <t>Ремонт межпанельных швов в стенах крупноблочных и крупнопанельных зданий</t>
  </si>
  <si>
    <t xml:space="preserve">Замена светодиодных  светильников </t>
  </si>
  <si>
    <t>Изготовление и установка песочницы (без масл. окраски):</t>
  </si>
  <si>
    <t>- четырехугольной</t>
  </si>
  <si>
    <t>К.Перекрещенко 12</t>
  </si>
  <si>
    <t>Заделка и гермитиз.швов в местах примык.балк.плит  (с приготовление раствора)</t>
  </si>
  <si>
    <t>Замена приборов учета 1-фазных (монтаж и демонтаж) (без стоимости счетчика)</t>
  </si>
  <si>
    <t>Замена приборов учета 3-фазных (монтаж и демонтаж)</t>
  </si>
  <si>
    <t>Установка ответвительных коробок</t>
  </si>
  <si>
    <t>1 короб.</t>
  </si>
  <si>
    <t>Окраска эл. Узлов (Прим Маслян окрас ранее окраш.металл. пов-тей трубы отопления, водопровода, канализации)</t>
  </si>
  <si>
    <t>Устройство насыпных клумб и рабаток</t>
  </si>
  <si>
    <t>К.Перекрещенко 13</t>
  </si>
  <si>
    <t>Ремонт поверхностей бетонных полов  (с приготовление раствора)</t>
  </si>
  <si>
    <t>Замена светильников для люминисцентных ламп</t>
  </si>
  <si>
    <t>Замена светильн. наружного освещения ДРЛ</t>
  </si>
  <si>
    <t>Замена лампы накаливания (с установ нового плафона)</t>
  </si>
  <si>
    <t>Соединение жил кабелей в коробках при сечен.жил до 6 мм</t>
  </si>
  <si>
    <t>Прозвонка жил проводов в коробках и гнездах, сечение проводов до 6 мм2, количество концов жил до 16</t>
  </si>
  <si>
    <t>Крепление пристрелкой табличек-указателей улиц и номерных знаков на жилых домах</t>
  </si>
  <si>
    <t xml:space="preserve">Установка фотореле (применительно: Установка автоматеских выключателей) </t>
  </si>
  <si>
    <t>V</t>
  </si>
  <si>
    <t>Выполнение ремонтных работ вводно-распределительных устройств</t>
  </si>
  <si>
    <t>Замена комплекта термопреобразователей КТСП-Н</t>
  </si>
  <si>
    <t>Счет-фактура № 24 от 07 августа 2012 г.</t>
  </si>
  <si>
    <t>К.Перекрещенко,13</t>
  </si>
  <si>
    <t>Ремон козырька балкона К.Перкрешенко 13-26</t>
  </si>
  <si>
    <t>К.Перекрещенко 13А</t>
  </si>
  <si>
    <t>на 2014г.</t>
  </si>
  <si>
    <t>Замена магнитных пускателей</t>
  </si>
  <si>
    <t>пускат.</t>
  </si>
  <si>
    <t>К.Перекрещенко 15</t>
  </si>
  <si>
    <t>фильтр бронзовый Д=40</t>
  </si>
  <si>
    <t>замена прокладок</t>
  </si>
  <si>
    <t>Ремонт оконных переплётов</t>
  </si>
  <si>
    <t>Ремонт дверного полотна (двухстворное)</t>
  </si>
  <si>
    <t>Ремонт лестнич. и балкон. решеток</t>
  </si>
  <si>
    <t>1 м.реш.</t>
  </si>
  <si>
    <t>Ремонт ж/бет. ступеней на месте  (с приготов р-ра):</t>
  </si>
  <si>
    <t>заделка отбитых мест</t>
  </si>
  <si>
    <t>1 место</t>
  </si>
  <si>
    <t xml:space="preserve">Установка фотореле (прим: Установка автоматов) </t>
  </si>
  <si>
    <t>К.Перекрещенко 16</t>
  </si>
  <si>
    <t>шпингалеты оконные с личинкой врезные</t>
  </si>
  <si>
    <t>Смена оконных петель в створке</t>
  </si>
  <si>
    <t>1 створка</t>
  </si>
  <si>
    <t>Малый ремонт дверной коробки</t>
  </si>
  <si>
    <t>Вырезка сухих сучьев с автовышки</t>
  </si>
  <si>
    <t>1дерев</t>
  </si>
  <si>
    <t>Перевод ГВСна циркуляцию</t>
  </si>
  <si>
    <t>К.Перекрещенко 17</t>
  </si>
  <si>
    <t>смена прокладок</t>
  </si>
  <si>
    <t>Теплоизоляция вентканалов минплитой (на 1 слой) (применительно теплоизоляция стен и перегородок)</t>
  </si>
  <si>
    <t>К.Перекрещенко 18</t>
  </si>
  <si>
    <t>мп</t>
  </si>
  <si>
    <t xml:space="preserve">Замена светодиодных светильников </t>
  </si>
  <si>
    <t>Договор подряда ремонт герметизацию и ремонт межпанельных швов</t>
  </si>
  <si>
    <t>К.Перекрещенко 20</t>
  </si>
  <si>
    <t xml:space="preserve">Очистка кровли от снега </t>
  </si>
  <si>
    <t>Зкамена почтового ящика ( 6 секций)</t>
  </si>
  <si>
    <t>Перевод  ГВС на циркудяцию</t>
  </si>
  <si>
    <t>Лермонтова,6</t>
  </si>
  <si>
    <t>Смена радиаторного блока (квартирного или в подъездах)</t>
  </si>
  <si>
    <t>Установка прибора учета воды Д=40 мм</t>
  </si>
  <si>
    <t>Изоляция трубопроводов конструкциями комплектными теплоизоляционными из минераловатных цилиндров</t>
  </si>
  <si>
    <t>Смена дверной коробки (р-р 2,1 х  0,9 м)</t>
  </si>
  <si>
    <t>1 короб</t>
  </si>
  <si>
    <t>Смену отдельных досок наружной обшивки дерев стен</t>
  </si>
  <si>
    <t>Изготовление дверной коробки (р-р 2,1 х 0,9 м)</t>
  </si>
  <si>
    <t>Ремонт отмостки (примен. ремонт бетон. полов)  (с приготовление раствора)</t>
  </si>
  <si>
    <t>Монтаж приборов учета 1-фазных</t>
  </si>
  <si>
    <t>Замена приборов учета 1-фазных (монтаж и демонтаж)</t>
  </si>
  <si>
    <t>Измерение сопротивления изоляции сетей</t>
  </si>
  <si>
    <t>1 участок</t>
  </si>
  <si>
    <t>Масляная окраска металлических МАФ на 1 раз</t>
  </si>
  <si>
    <t>Ремонт швов счет-фактура №1,28 от13.04.12, 03.09.12г.</t>
  </si>
  <si>
    <t>Ремонт расходомера РМ-5Т-И ду-25мм №201577 АКТ № 286 от 29.11.12</t>
  </si>
  <si>
    <t>Лермонтова,8</t>
  </si>
  <si>
    <t>Снятие и запись показаний счетчика воды Д=15 мм</t>
  </si>
  <si>
    <t>Перетир штукатур поверхн ( с пригот. р-ра):</t>
  </si>
  <si>
    <t>Маслян окрас ранее окраш.металл. пов-тей: на 2р.</t>
  </si>
  <si>
    <t>радиатор, конвектор и др.отопит.приборов</t>
  </si>
  <si>
    <t>Перетирка штукатур поверхн гладких фасадов</t>
  </si>
  <si>
    <t>Окраш водоэмульс. составами внутр. помещений:</t>
  </si>
  <si>
    <t>то же для  ржавых уч-в трубоп. хол. гор. в/с из стал.труб для последующих уч-ков свыше 1 м (только при наличии данных соответствующих диаметров в позициях 21-25):</t>
  </si>
  <si>
    <t>Д=100 мм</t>
  </si>
  <si>
    <t>Изготовл. грязевика Д корпуса до 100 мм</t>
  </si>
  <si>
    <t>1 гряз.</t>
  </si>
  <si>
    <t>Монтаж грязевиков весом до 100 кг</t>
  </si>
  <si>
    <t xml:space="preserve">Ремонт форточек </t>
  </si>
  <si>
    <t>1 форт</t>
  </si>
  <si>
    <t>Торговая,14</t>
  </si>
  <si>
    <t>Изготовление прокладок для фланцевых соединений</t>
  </si>
  <si>
    <t xml:space="preserve">Смена поврежд. листов асбоцем. кровель </t>
  </si>
  <si>
    <t>Изготовление и установка метал. решетки (для ливневой канализации на крыше)</t>
  </si>
  <si>
    <t>1 решет</t>
  </si>
  <si>
    <t>Заделка стыков соединений внутр. Водостоков</t>
  </si>
  <si>
    <t>Изготовление и установка подвальных оконных решеток из  арматурной стали 700 х700 мм</t>
  </si>
  <si>
    <t>1 реш.</t>
  </si>
  <si>
    <t xml:space="preserve">Прокладка кабеля сечением 2х6, 3х4 + 1х2,5 </t>
  </si>
  <si>
    <t>Установка замка на дверь</t>
  </si>
  <si>
    <t>Разборка деревянной обшивки кладовых</t>
  </si>
  <si>
    <t xml:space="preserve">1 м2 </t>
  </si>
  <si>
    <t>Ремонт подъезда №3 Торговая №14</t>
  </si>
  <si>
    <t>Ремонт подъезда №2 Торговая №14</t>
  </si>
  <si>
    <t>Счет фактура №26 ремонт подъезда № 1 ул.Торговая 14</t>
  </si>
  <si>
    <t xml:space="preserve">Примечание: Общая сумма работ с учетом коэф. Инфляции на 2014 год 1,062 </t>
  </si>
  <si>
    <t>( прогноз индексов цен по РХ) составляет 352873,54 руб)</t>
  </si>
  <si>
    <t>Торосова,18</t>
  </si>
  <si>
    <t>Установка циркуляционного насоса Д=25 мм</t>
  </si>
  <si>
    <t xml:space="preserve">Замена фотореле (применительно: Замена автоматеских выключателей) </t>
  </si>
  <si>
    <t>Смена замка</t>
  </si>
  <si>
    <t xml:space="preserve"> Разборка крыш, крытых профилированными асбостоцементными листами </t>
  </si>
  <si>
    <t>Счет-фактура № 20 от 06 августа 2012 г.</t>
  </si>
  <si>
    <t>Объем</t>
  </si>
  <si>
    <t>Сумма,</t>
  </si>
  <si>
    <t>(в ед.</t>
  </si>
  <si>
    <t>измер.)</t>
  </si>
  <si>
    <t>Договор подряда ремонт герметизацию и ремонт межпанельных швов Счет-фактуро №36, 37 от 12.11.12</t>
  </si>
  <si>
    <t>Ремон козырька балкона Торосова 18-34,204</t>
  </si>
  <si>
    <t>Лермонтова,10</t>
  </si>
  <si>
    <t>решетки (прим ограждения эл.узлов)</t>
  </si>
  <si>
    <t>Замена светильников  (светодиодные)</t>
  </si>
  <si>
    <t>Смена лампы (светодиодные)</t>
  </si>
  <si>
    <t>Замена прибора учета воды Д-25</t>
  </si>
  <si>
    <t>тех контроль промывки жил. Домов</t>
  </si>
  <si>
    <t xml:space="preserve">Проверка водосчетчиков ТЭМ-212 ду25 </t>
  </si>
  <si>
    <t>( прогноз индексов цен по РХ) составляет 609087,97 руб</t>
  </si>
  <si>
    <t xml:space="preserve">площадь 5780,20 кв.м </t>
  </si>
  <si>
    <t>Лермонтова,14</t>
  </si>
  <si>
    <t xml:space="preserve"> тех контроль промывки жил. Домов</t>
  </si>
  <si>
    <t>( прогноз индексов цен по РХ) составляет 206739,10*1,062=219556,92 руб без ндс)</t>
  </si>
  <si>
    <t>Лермонтова,16</t>
  </si>
  <si>
    <t>Рабочая проверка системы в целом</t>
  </si>
  <si>
    <t>Смена отд. ржавых уч-в трубоп. хол. гор. в/с из стал.труб (участков дл. до 1 м):</t>
  </si>
  <si>
    <t>фильтр бронзовый Д=50</t>
  </si>
  <si>
    <t>Замена вышед. из строя выключателей, розеток</t>
  </si>
  <si>
    <t>Замена рубильника</t>
  </si>
  <si>
    <t>рубил</t>
  </si>
  <si>
    <t>Счет-фактура № 22 от 07августа 2012 г.</t>
  </si>
  <si>
    <t>Ремон козырька балкона Лермонтова 16-27</t>
  </si>
  <si>
    <t>Всего ТО+ТР на 2014 г.</t>
  </si>
  <si>
    <t>( прогноз индексов цен по РХ) составляет 628983,54 руб)</t>
  </si>
  <si>
    <t>Торговая,22</t>
  </si>
  <si>
    <t>Замена ковектораинтерфейсов</t>
  </si>
  <si>
    <t>Всего ТО+ТР на 2012 г.</t>
  </si>
  <si>
    <t>( прогноз индексов цен по РХ) составляет 248239,31 руб)</t>
  </si>
  <si>
    <t>Торговая,24</t>
  </si>
  <si>
    <t>смена фильтр бронзовый Д=32</t>
  </si>
  <si>
    <t>( прогноз индексов цен по РХ) составляет 285177,33 руб)</t>
  </si>
  <si>
    <t>Торговая,26</t>
  </si>
  <si>
    <t>Ремонт пов-тей кирп. стен вентканалов до1/2 кирп.  (с приготовление раствора)</t>
  </si>
  <si>
    <t>Копание ям (0,5 х 0,5 х 0,5) м (для посадки кустарников)</t>
  </si>
  <si>
    <t>1 яма</t>
  </si>
  <si>
    <t>( прогноз индексов цен по РХ) составляет 304538,70 руб)</t>
  </si>
  <si>
    <t xml:space="preserve"> Перечень обязательных работ, сформированный в соответствии с Постановлением </t>
  </si>
  <si>
    <t>Правительства РФ  от 03.04.2013 г. № 290</t>
  </si>
  <si>
    <t xml:space="preserve">   ООО "ЖЭУ-3"  на  2014г.</t>
  </si>
  <si>
    <t>площадь- 7272,5</t>
  </si>
  <si>
    <t>Торговая,28</t>
  </si>
  <si>
    <t>1шт</t>
  </si>
  <si>
    <t>1 окно</t>
  </si>
  <si>
    <t>Проверка термопреобразователей</t>
  </si>
  <si>
    <t>( прогноз индексов цен по РХ) составляет 612508,58 руб без ндс)</t>
  </si>
  <si>
    <t>Торговая,30</t>
  </si>
  <si>
    <t>Завоз щебня</t>
  </si>
  <si>
    <t>( прогноз индексов цен по РХ) составляет 243244,55 руб)</t>
  </si>
  <si>
    <t>Торговая,34</t>
  </si>
  <si>
    <t>всего ТО+ТР на 2014 г.</t>
  </si>
  <si>
    <t>( прогноз индексов цен по РХ) составляет 195842,71 руб)</t>
  </si>
  <si>
    <t>Торговая,20</t>
  </si>
  <si>
    <t>1 т/счетчик</t>
  </si>
  <si>
    <t>( прогноз индексов цен по РХ) составляет 223391,05 руб)</t>
  </si>
  <si>
    <t>Торговая,36</t>
  </si>
  <si>
    <t>( прогноз индексов цен по РХ) составляет 294275,04 руб)</t>
  </si>
  <si>
    <t>НДС 18% - 294275,04*18%=52969,51 руб</t>
  </si>
  <si>
    <t>ВСЕГО С НДС = 52969,51+294275,04= 347244,55 РУБ</t>
  </si>
  <si>
    <t>Торговая,38</t>
  </si>
  <si>
    <t>Покрытие крыш наплавляемыми материалами (с ремонтом лотковой кровли)</t>
  </si>
  <si>
    <t>Установка вентиля под приварку ДУ=50</t>
  </si>
  <si>
    <t>Преобразователь давления</t>
  </si>
  <si>
    <t>( прогноз индексов цен по РХ) составляет 849393,62 руб)</t>
  </si>
  <si>
    <t>Торосова,14</t>
  </si>
  <si>
    <t>Всего ТО+ТР на 2014г.</t>
  </si>
  <si>
    <t>( прогноз индексов цен по РХ) составляет 466735,11 руб)</t>
  </si>
  <si>
    <t>Торосова,16</t>
  </si>
  <si>
    <t>Замена преобразователя ррасхода РМ-5-Т-И</t>
  </si>
  <si>
    <t>( прогноз индексов цен по РХ) составляет 347074,88 руб)</t>
  </si>
  <si>
    <t>Торосова,23</t>
  </si>
  <si>
    <t>Д от 26 до 50 мм</t>
  </si>
  <si>
    <t>Большой ремонт дверного полотна с филенками:</t>
  </si>
  <si>
    <t>из ДВП</t>
  </si>
  <si>
    <t>1 пол</t>
  </si>
  <si>
    <t>Масляная окраска деревянных МАФ на 1 раз (применит. масл. окр. ранее окраш. пов-тей дверей)</t>
  </si>
  <si>
    <t>1 м2 пов.</t>
  </si>
  <si>
    <t>Изготовление двери метал полимер</t>
  </si>
  <si>
    <t>( прогноз индексов цен по РХ) составляет 669547,71 руб)</t>
  </si>
  <si>
    <t>Торосова,26</t>
  </si>
  <si>
    <t>Ремон козырька балкона Торосова 26</t>
  </si>
  <si>
    <t>Счет-фактура № 21 от 06 августа 2012 г.</t>
  </si>
  <si>
    <t>Проверка расходомера МастерФлоу ду 32</t>
  </si>
  <si>
    <t>Проверка тепловычислителя 7КТ</t>
  </si>
  <si>
    <t>( прогноз индексов цен по РХ) составляет 299557,59 руб)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</si>
</sst>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\$* #,##0.00_);_(\$* \(#,##0.00\);_(\$* \-??_);_(@_)"/>
    <numFmt numFmtId="166" formatCode="#,##0.00&quot;р.&quot;"/>
    <numFmt numFmtId="167" formatCode="@"/>
    <numFmt numFmtId="168" formatCode="0.00"/>
    <numFmt numFmtId="169" formatCode="0.000"/>
    <numFmt numFmtId="170" formatCode="0.0000000000000"/>
    <numFmt numFmtId="171" formatCode="#,##0.00&quot;р.&quot;;[RED]\-#,##0.00&quot;р.&quot;"/>
    <numFmt numFmtId="172" formatCode="#,##0.00"/>
    <numFmt numFmtId="173" formatCode="GENERAL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24">
    <xf numFmtId="164" fontId="0" fillId="0" borderId="0" xfId="0" applyAlignment="1">
      <alignment/>
    </xf>
    <xf numFmtId="164" fontId="19" fillId="0" borderId="0" xfId="56" applyFont="1">
      <alignment/>
      <protection/>
    </xf>
    <xf numFmtId="166" fontId="19" fillId="0" borderId="0" xfId="17" applyNumberFormat="1" applyFont="1" applyFill="1" applyBorder="1" applyAlignment="1" applyProtection="1">
      <alignment/>
      <protection/>
    </xf>
    <xf numFmtId="164" fontId="20" fillId="24" borderId="0" xfId="55" applyFont="1" applyFill="1" applyBorder="1" applyAlignment="1">
      <alignment horizontal="center"/>
      <protection/>
    </xf>
    <xf numFmtId="167" fontId="20" fillId="24" borderId="0" xfId="55" applyNumberFormat="1" applyFont="1" applyFill="1" applyBorder="1" applyAlignment="1">
      <alignment/>
      <protection/>
    </xf>
    <xf numFmtId="164" fontId="21" fillId="24" borderId="10" xfId="55" applyFont="1" applyFill="1" applyBorder="1" applyAlignment="1">
      <alignment/>
      <protection/>
    </xf>
    <xf numFmtId="167" fontId="22" fillId="24" borderId="0" xfId="55" applyNumberFormat="1" applyFont="1" applyFill="1" applyBorder="1" applyAlignment="1">
      <alignment/>
      <protection/>
    </xf>
    <xf numFmtId="164" fontId="21" fillId="24" borderId="11" xfId="55" applyFont="1" applyFill="1" applyBorder="1" applyAlignment="1">
      <alignment/>
      <protection/>
    </xf>
    <xf numFmtId="168" fontId="21" fillId="24" borderId="11" xfId="55" applyNumberFormat="1" applyFont="1" applyFill="1" applyBorder="1" applyAlignment="1">
      <alignment/>
      <protection/>
    </xf>
    <xf numFmtId="168" fontId="21" fillId="0" borderId="0" xfId="55" applyNumberFormat="1" applyFont="1" applyBorder="1" applyAlignment="1">
      <alignment/>
      <protection/>
    </xf>
    <xf numFmtId="166" fontId="21" fillId="24" borderId="0" xfId="17" applyNumberFormat="1" applyFont="1" applyFill="1" applyBorder="1" applyAlignment="1" applyProtection="1">
      <alignment/>
      <protection/>
    </xf>
    <xf numFmtId="164" fontId="22" fillId="24" borderId="12" xfId="55" applyFont="1" applyFill="1" applyBorder="1" applyAlignment="1">
      <alignment horizontal="center" vertical="top" wrapText="1"/>
      <protection/>
    </xf>
    <xf numFmtId="164" fontId="22" fillId="24" borderId="13" xfId="55" applyFont="1" applyFill="1" applyBorder="1" applyAlignment="1">
      <alignment horizontal="center" vertical="top" wrapText="1"/>
      <protection/>
    </xf>
    <xf numFmtId="167" fontId="22" fillId="0" borderId="12" xfId="55" applyNumberFormat="1" applyFont="1" applyFill="1" applyBorder="1" applyAlignment="1">
      <alignment horizontal="center" vertical="center" wrapText="1"/>
      <protection/>
    </xf>
    <xf numFmtId="164" fontId="22" fillId="0" borderId="14" xfId="55" applyFont="1" applyFill="1" applyBorder="1" applyAlignment="1">
      <alignment horizontal="center" vertical="center"/>
      <protection/>
    </xf>
    <xf numFmtId="164" fontId="22" fillId="0" borderId="15" xfId="55" applyFont="1" applyFill="1" applyBorder="1" applyAlignment="1">
      <alignment horizontal="center"/>
      <protection/>
    </xf>
    <xf numFmtId="168" fontId="22" fillId="0" borderId="12" xfId="55" applyNumberFormat="1" applyFont="1" applyFill="1" applyBorder="1" applyAlignment="1">
      <alignment horizontal="center" vertical="center"/>
      <protection/>
    </xf>
    <xf numFmtId="168" fontId="22" fillId="0" borderId="12" xfId="55" applyNumberFormat="1" applyFont="1" applyFill="1" applyBorder="1" applyAlignment="1">
      <alignment horizontal="center"/>
      <protection/>
    </xf>
    <xf numFmtId="164" fontId="22" fillId="0" borderId="16" xfId="55" applyFont="1" applyFill="1" applyBorder="1" applyAlignment="1">
      <alignment horizontal="center"/>
      <protection/>
    </xf>
    <xf numFmtId="168" fontId="22" fillId="0" borderId="12" xfId="55" applyNumberFormat="1" applyFont="1" applyFill="1" applyBorder="1" applyAlignment="1">
      <alignment vertical="top" textRotation="180" wrapText="1"/>
      <protection/>
    </xf>
    <xf numFmtId="166" fontId="22" fillId="0" borderId="12" xfId="17" applyNumberFormat="1" applyFont="1" applyFill="1" applyBorder="1" applyAlignment="1" applyProtection="1">
      <alignment horizontal="center" vertical="center"/>
      <protection/>
    </xf>
    <xf numFmtId="164" fontId="22" fillId="0" borderId="17" xfId="55" applyFont="1" applyFill="1" applyBorder="1" applyAlignment="1">
      <alignment horizontal="center"/>
      <protection/>
    </xf>
    <xf numFmtId="164" fontId="21" fillId="24" borderId="18" xfId="55" applyFont="1" applyFill="1" applyBorder="1" applyAlignment="1">
      <alignment horizontal="center"/>
      <protection/>
    </xf>
    <xf numFmtId="164" fontId="21" fillId="0" borderId="18" xfId="0" applyFont="1" applyFill="1" applyBorder="1" applyAlignment="1">
      <alignment/>
    </xf>
    <xf numFmtId="164" fontId="21" fillId="0" borderId="19" xfId="0" applyFont="1" applyFill="1" applyBorder="1" applyAlignment="1">
      <alignment horizontal="left" wrapText="1" indent="1"/>
    </xf>
    <xf numFmtId="164" fontId="21" fillId="0" borderId="19" xfId="0" applyFont="1" applyFill="1" applyBorder="1" applyAlignment="1">
      <alignment horizontal="center"/>
    </xf>
    <xf numFmtId="168" fontId="21" fillId="0" borderId="20" xfId="55" applyNumberFormat="1" applyFont="1" applyFill="1" applyBorder="1">
      <alignment/>
      <protection/>
    </xf>
    <xf numFmtId="168" fontId="23" fillId="0" borderId="19" xfId="0" applyNumberFormat="1" applyFont="1" applyBorder="1" applyAlignment="1">
      <alignment wrapText="1"/>
    </xf>
    <xf numFmtId="168" fontId="21" fillId="0" borderId="19" xfId="55" applyNumberFormat="1" applyFont="1" applyBorder="1">
      <alignment/>
      <protection/>
    </xf>
    <xf numFmtId="164" fontId="21" fillId="0" borderId="18" xfId="0" applyFont="1" applyFill="1" applyBorder="1" applyAlignment="1">
      <alignment wrapText="1"/>
    </xf>
    <xf numFmtId="164" fontId="21" fillId="0" borderId="18" xfId="0" applyFont="1" applyFill="1" applyBorder="1" applyAlignment="1">
      <alignment horizontal="center" wrapText="1"/>
    </xf>
    <xf numFmtId="168" fontId="21" fillId="0" borderId="21" xfId="55" applyNumberFormat="1" applyFont="1" applyFill="1" applyBorder="1">
      <alignment/>
      <protection/>
    </xf>
    <xf numFmtId="168" fontId="23" fillId="0" borderId="18" xfId="0" applyNumberFormat="1" applyFont="1" applyBorder="1" applyAlignment="1">
      <alignment wrapText="1"/>
    </xf>
    <xf numFmtId="164" fontId="21" fillId="24" borderId="0" xfId="56" applyFont="1" applyFill="1" applyBorder="1" applyAlignment="1">
      <alignment/>
      <protection/>
    </xf>
    <xf numFmtId="164" fontId="21" fillId="24" borderId="0" xfId="55" applyFont="1" applyFill="1" applyBorder="1" applyAlignment="1">
      <alignment/>
      <protection/>
    </xf>
    <xf numFmtId="167" fontId="21" fillId="24" borderId="0" xfId="55" applyNumberFormat="1" applyFont="1" applyFill="1" applyBorder="1" applyAlignment="1">
      <alignment wrapText="1"/>
      <protection/>
    </xf>
    <xf numFmtId="168" fontId="21" fillId="24" borderId="0" xfId="55" applyNumberFormat="1" applyFont="1" applyFill="1" applyBorder="1" applyAlignment="1">
      <alignment/>
      <protection/>
    </xf>
    <xf numFmtId="166" fontId="22" fillId="24" borderId="22" xfId="17" applyNumberFormat="1" applyFont="1" applyFill="1" applyBorder="1" applyAlignment="1" applyProtection="1">
      <alignment/>
      <protection/>
    </xf>
    <xf numFmtId="164" fontId="21" fillId="24" borderId="21" xfId="55" applyFont="1" applyFill="1" applyBorder="1" applyAlignment="1">
      <alignment horizontal="center"/>
      <protection/>
    </xf>
    <xf numFmtId="164" fontId="21" fillId="0" borderId="18" xfId="0" applyFont="1" applyFill="1" applyBorder="1" applyAlignment="1">
      <alignment horizontal="center"/>
    </xf>
    <xf numFmtId="168" fontId="21" fillId="0" borderId="18" xfId="55" applyNumberFormat="1" applyFont="1" applyFill="1" applyBorder="1">
      <alignment/>
      <protection/>
    </xf>
    <xf numFmtId="168" fontId="23" fillId="0" borderId="18" xfId="55" applyNumberFormat="1" applyFont="1" applyFill="1" applyBorder="1">
      <alignment/>
      <protection/>
    </xf>
    <xf numFmtId="167" fontId="21" fillId="0" borderId="0" xfId="55" applyNumberFormat="1" applyFont="1" applyFill="1" applyBorder="1" applyAlignment="1">
      <alignment wrapText="1"/>
      <protection/>
    </xf>
    <xf numFmtId="164" fontId="21" fillId="0" borderId="0" xfId="55" applyFont="1" applyFill="1" applyBorder="1" applyAlignment="1">
      <alignment/>
      <protection/>
    </xf>
    <xf numFmtId="168" fontId="21" fillId="0" borderId="0" xfId="0" applyNumberFormat="1" applyFont="1" applyAlignment="1">
      <alignment/>
    </xf>
    <xf numFmtId="168" fontId="21" fillId="0" borderId="0" xfId="55" applyNumberFormat="1" applyFont="1" applyFill="1" applyBorder="1" applyAlignment="1">
      <alignment/>
      <protection/>
    </xf>
    <xf numFmtId="166" fontId="22" fillId="24" borderId="12" xfId="17" applyNumberFormat="1" applyFont="1" applyFill="1" applyBorder="1" applyAlignment="1" applyProtection="1">
      <alignment/>
      <protection/>
    </xf>
    <xf numFmtId="164" fontId="21" fillId="0" borderId="0" xfId="0" applyFont="1" applyAlignment="1">
      <alignment/>
    </xf>
    <xf numFmtId="166" fontId="21" fillId="0" borderId="0" xfId="17" applyNumberFormat="1" applyFont="1" applyFill="1" applyBorder="1" applyAlignment="1" applyProtection="1">
      <alignment/>
      <protection/>
    </xf>
    <xf numFmtId="168" fontId="21" fillId="0" borderId="10" xfId="55" applyNumberFormat="1" applyFont="1" applyFill="1" applyBorder="1" applyAlignment="1">
      <alignment/>
      <protection/>
    </xf>
    <xf numFmtId="164" fontId="21" fillId="0" borderId="18" xfId="0" applyFont="1" applyFill="1" applyBorder="1" applyAlignment="1">
      <alignment horizontal="left" wrapText="1"/>
    </xf>
    <xf numFmtId="168" fontId="23" fillId="0" borderId="21" xfId="55" applyNumberFormat="1" applyFont="1" applyFill="1" applyBorder="1">
      <alignment/>
      <protection/>
    </xf>
    <xf numFmtId="166" fontId="22" fillId="0" borderId="0" xfId="17" applyNumberFormat="1" applyFont="1" applyFill="1" applyBorder="1" applyAlignment="1" applyProtection="1">
      <alignment/>
      <protection/>
    </xf>
    <xf numFmtId="167" fontId="22" fillId="0" borderId="0" xfId="55" applyNumberFormat="1" applyFont="1" applyFill="1" applyBorder="1" applyAlignment="1">
      <alignment/>
      <protection/>
    </xf>
    <xf numFmtId="164" fontId="21" fillId="0" borderId="0" xfId="55" applyFont="1" applyFill="1" applyAlignment="1">
      <alignment/>
      <protection/>
    </xf>
    <xf numFmtId="168" fontId="21" fillId="0" borderId="0" xfId="55" applyNumberFormat="1" applyFont="1" applyFill="1" applyAlignment="1">
      <alignment/>
      <protection/>
    </xf>
    <xf numFmtId="167" fontId="22" fillId="0" borderId="0" xfId="55" applyNumberFormat="1" applyFont="1" applyFill="1" applyBorder="1" applyAlignment="1">
      <alignment wrapText="1"/>
      <protection/>
    </xf>
    <xf numFmtId="164" fontId="21" fillId="0" borderId="0" xfId="55" applyFont="1" applyFill="1" applyBorder="1" applyAlignment="1">
      <alignment wrapText="1"/>
      <protection/>
    </xf>
    <xf numFmtId="166" fontId="21" fillId="0" borderId="0" xfId="17" applyNumberFormat="1" applyFont="1" applyFill="1" applyBorder="1" applyAlignment="1" applyProtection="1">
      <alignment wrapText="1"/>
      <protection/>
    </xf>
    <xf numFmtId="168" fontId="21" fillId="0" borderId="18" xfId="55" applyNumberFormat="1" applyFont="1" applyFill="1" applyBorder="1" applyAlignment="1">
      <alignment wrapText="1"/>
      <protection/>
    </xf>
    <xf numFmtId="166" fontId="22" fillId="0" borderId="12" xfId="17" applyNumberFormat="1" applyFont="1" applyFill="1" applyBorder="1" applyAlignment="1" applyProtection="1">
      <alignment/>
      <protection/>
    </xf>
    <xf numFmtId="167" fontId="24" fillId="0" borderId="0" xfId="55" applyNumberFormat="1" applyFont="1" applyFill="1" applyBorder="1" applyAlignment="1">
      <alignment wrapText="1"/>
      <protection/>
    </xf>
    <xf numFmtId="164" fontId="19" fillId="0" borderId="0" xfId="56" applyFont="1" applyFill="1" applyAlignment="1">
      <alignment/>
      <protection/>
    </xf>
    <xf numFmtId="168" fontId="19" fillId="0" borderId="0" xfId="55" applyNumberFormat="1" applyFont="1" applyFill="1" applyBorder="1" applyAlignment="1">
      <alignment/>
      <protection/>
    </xf>
    <xf numFmtId="166" fontId="24" fillId="0" borderId="12" xfId="17" applyNumberFormat="1" applyFont="1" applyFill="1" applyBorder="1" applyAlignment="1" applyProtection="1">
      <alignment/>
      <protection/>
    </xf>
    <xf numFmtId="164" fontId="20" fillId="24" borderId="0" xfId="55" applyFont="1" applyFill="1" applyBorder="1" applyAlignment="1">
      <alignment/>
      <protection/>
    </xf>
    <xf numFmtId="166" fontId="20" fillId="24" borderId="0" xfId="17" applyNumberFormat="1" applyFont="1" applyFill="1" applyBorder="1" applyAlignment="1" applyProtection="1">
      <alignment/>
      <protection/>
    </xf>
    <xf numFmtId="167" fontId="20" fillId="24" borderId="0" xfId="55" applyNumberFormat="1" applyFont="1" applyFill="1" applyBorder="1" applyAlignment="1">
      <alignment horizontal="left"/>
      <protection/>
    </xf>
    <xf numFmtId="164" fontId="21" fillId="24" borderId="10" xfId="55" applyFont="1" applyFill="1" applyBorder="1">
      <alignment/>
      <protection/>
    </xf>
    <xf numFmtId="167" fontId="22" fillId="24" borderId="0" xfId="55" applyNumberFormat="1" applyFont="1" applyFill="1" applyBorder="1" applyAlignment="1">
      <alignment horizontal="left"/>
      <protection/>
    </xf>
    <xf numFmtId="164" fontId="21" fillId="24" borderId="11" xfId="55" applyFont="1" applyFill="1" applyBorder="1" applyAlignment="1">
      <alignment horizontal="center"/>
      <protection/>
    </xf>
    <xf numFmtId="168" fontId="21" fillId="24" borderId="11" xfId="55" applyNumberFormat="1" applyFont="1" applyFill="1" applyBorder="1" applyAlignment="1">
      <alignment horizontal="center"/>
      <protection/>
    </xf>
    <xf numFmtId="168" fontId="21" fillId="24" borderId="0" xfId="55" applyNumberFormat="1" applyFont="1" applyFill="1" applyBorder="1" applyAlignment="1">
      <alignment horizontal="center"/>
      <protection/>
    </xf>
    <xf numFmtId="166" fontId="21" fillId="24" borderId="0" xfId="17" applyNumberFormat="1" applyFont="1" applyFill="1" applyBorder="1" applyAlignment="1" applyProtection="1">
      <alignment horizontal="center"/>
      <protection/>
    </xf>
    <xf numFmtId="164" fontId="22" fillId="24" borderId="23" xfId="55" applyFont="1" applyFill="1" applyBorder="1" applyAlignment="1">
      <alignment horizontal="center"/>
      <protection/>
    </xf>
    <xf numFmtId="167" fontId="21" fillId="24" borderId="24" xfId="55" applyNumberFormat="1" applyFont="1" applyFill="1" applyBorder="1">
      <alignment/>
      <protection/>
    </xf>
    <xf numFmtId="168" fontId="22" fillId="0" borderId="24" xfId="55" applyNumberFormat="1" applyFont="1" applyFill="1" applyBorder="1" applyAlignment="1">
      <alignment horizontal="center"/>
      <protection/>
    </xf>
    <xf numFmtId="164" fontId="22" fillId="24" borderId="25" xfId="55" applyFont="1" applyFill="1" applyBorder="1" applyAlignment="1">
      <alignment horizontal="center"/>
      <protection/>
    </xf>
    <xf numFmtId="164" fontId="22" fillId="24" borderId="26" xfId="55" applyFont="1" applyFill="1" applyBorder="1" applyAlignment="1">
      <alignment horizontal="center" vertical="top" wrapText="1"/>
      <protection/>
    </xf>
    <xf numFmtId="167" fontId="22" fillId="24" borderId="27" xfId="55" applyNumberFormat="1" applyFont="1" applyFill="1" applyBorder="1" applyAlignment="1">
      <alignment horizontal="center" wrapText="1"/>
      <protection/>
    </xf>
    <xf numFmtId="168" fontId="22" fillId="0" borderId="27" xfId="55" applyNumberFormat="1" applyFont="1" applyFill="1" applyBorder="1" applyAlignment="1">
      <alignment horizontal="center"/>
      <protection/>
    </xf>
    <xf numFmtId="168" fontId="22" fillId="0" borderId="12" xfId="55" applyNumberFormat="1" applyFont="1" applyFill="1" applyBorder="1" applyAlignment="1">
      <alignment horizontal="center" vertical="top" wrapText="1"/>
      <protection/>
    </xf>
    <xf numFmtId="166" fontId="22" fillId="0" borderId="12" xfId="17" applyNumberFormat="1" applyFont="1" applyFill="1" applyBorder="1" applyAlignment="1" applyProtection="1">
      <alignment horizontal="center" vertical="top" wrapText="1"/>
      <protection/>
    </xf>
    <xf numFmtId="164" fontId="22" fillId="24" borderId="26" xfId="55" applyFont="1" applyFill="1" applyBorder="1" applyAlignment="1">
      <alignment horizontal="center"/>
      <protection/>
    </xf>
    <xf numFmtId="167" fontId="21" fillId="24" borderId="22" xfId="55" applyNumberFormat="1" applyFont="1" applyFill="1" applyBorder="1">
      <alignment/>
      <protection/>
    </xf>
    <xf numFmtId="164" fontId="22" fillId="0" borderId="22" xfId="55" applyFont="1" applyFill="1" applyBorder="1" applyAlignment="1">
      <alignment horizontal="center"/>
      <protection/>
    </xf>
    <xf numFmtId="164" fontId="21" fillId="24" borderId="18" xfId="55" applyFont="1" applyFill="1" applyBorder="1">
      <alignment/>
      <protection/>
    </xf>
    <xf numFmtId="167" fontId="21" fillId="0" borderId="18" xfId="55" applyNumberFormat="1" applyFont="1" applyFill="1" applyBorder="1" applyAlignment="1">
      <alignment wrapText="1"/>
      <protection/>
    </xf>
    <xf numFmtId="164" fontId="21" fillId="0" borderId="28" xfId="55" applyFont="1" applyFill="1" applyBorder="1" applyAlignment="1">
      <alignment horizontal="center" wrapText="1"/>
      <protection/>
    </xf>
    <xf numFmtId="167" fontId="21" fillId="0" borderId="18" xfId="55" applyNumberFormat="1" applyFont="1" applyFill="1" applyBorder="1" applyAlignment="1">
      <alignment horizontal="left" wrapText="1" indent="1"/>
      <protection/>
    </xf>
    <xf numFmtId="168" fontId="21" fillId="0" borderId="18" xfId="0" applyNumberFormat="1" applyFont="1" applyFill="1" applyBorder="1" applyAlignment="1">
      <alignment wrapText="1"/>
    </xf>
    <xf numFmtId="164" fontId="21" fillId="0" borderId="18" xfId="55" applyFont="1" applyFill="1" applyBorder="1">
      <alignment/>
      <protection/>
    </xf>
    <xf numFmtId="164" fontId="21" fillId="24" borderId="21" xfId="55" applyFont="1" applyFill="1" applyBorder="1">
      <alignment/>
      <protection/>
    </xf>
    <xf numFmtId="164" fontId="21" fillId="0" borderId="18" xfId="55" applyFont="1" applyFill="1" applyBorder="1" applyAlignment="1">
      <alignment wrapText="1"/>
      <protection/>
    </xf>
    <xf numFmtId="164" fontId="21" fillId="24" borderId="18" xfId="0" applyFont="1" applyFill="1" applyBorder="1" applyAlignment="1">
      <alignment/>
    </xf>
    <xf numFmtId="168" fontId="21" fillId="0" borderId="18" xfId="0" applyNumberFormat="1" applyFont="1" applyFill="1" applyBorder="1" applyAlignment="1">
      <alignment/>
    </xf>
    <xf numFmtId="164" fontId="21" fillId="0" borderId="18" xfId="0" applyFont="1" applyFill="1" applyBorder="1" applyAlignment="1">
      <alignment horizontal="left" wrapText="1" indent="1"/>
    </xf>
    <xf numFmtId="164" fontId="21" fillId="24" borderId="0" xfId="56" applyFont="1" applyFill="1" applyBorder="1">
      <alignment/>
      <protection/>
    </xf>
    <xf numFmtId="164" fontId="21" fillId="24" borderId="0" xfId="55" applyFont="1" applyFill="1" applyBorder="1">
      <alignment/>
      <protection/>
    </xf>
    <xf numFmtId="167" fontId="21" fillId="0" borderId="0" xfId="55" applyNumberFormat="1" applyFont="1" applyFill="1" applyBorder="1" applyAlignment="1">
      <alignment horizontal="left" wrapText="1"/>
      <protection/>
    </xf>
    <xf numFmtId="164" fontId="21" fillId="24" borderId="0" xfId="55" applyFont="1" applyFill="1" applyBorder="1" applyAlignment="1">
      <alignment horizontal="center"/>
      <protection/>
    </xf>
    <xf numFmtId="168" fontId="21" fillId="24" borderId="0" xfId="55" applyNumberFormat="1" applyFont="1" applyFill="1" applyBorder="1">
      <alignment/>
      <protection/>
    </xf>
    <xf numFmtId="168" fontId="22" fillId="0" borderId="24" xfId="55" applyNumberFormat="1" applyFont="1" applyFill="1" applyBorder="1" applyAlignment="1">
      <alignment horizontal="center" vertical="center"/>
      <protection/>
    </xf>
    <xf numFmtId="168" fontId="22" fillId="0" borderId="27" xfId="55" applyNumberFormat="1" applyFont="1" applyFill="1" applyBorder="1" applyAlignment="1">
      <alignment horizontal="center" vertical="center"/>
      <protection/>
    </xf>
    <xf numFmtId="164" fontId="22" fillId="0" borderId="22" xfId="55" applyFont="1" applyFill="1" applyBorder="1" applyAlignment="1">
      <alignment horizontal="center" vertical="center"/>
      <protection/>
    </xf>
    <xf numFmtId="167" fontId="21" fillId="0" borderId="18" xfId="55" applyNumberFormat="1" applyFont="1" applyFill="1" applyBorder="1" applyAlignment="1">
      <alignment horizontal="left" wrapText="1"/>
      <protection/>
    </xf>
    <xf numFmtId="164" fontId="21" fillId="0" borderId="0" xfId="55" applyFont="1" applyFill="1" applyBorder="1" applyAlignment="1">
      <alignment horizontal="center"/>
      <protection/>
    </xf>
    <xf numFmtId="168" fontId="21" fillId="0" borderId="0" xfId="55" applyNumberFormat="1" applyFont="1" applyFill="1" applyBorder="1">
      <alignment/>
      <protection/>
    </xf>
    <xf numFmtId="166" fontId="22" fillId="0" borderId="22" xfId="17" applyNumberFormat="1" applyFont="1" applyFill="1" applyBorder="1" applyAlignment="1" applyProtection="1">
      <alignment/>
      <protection/>
    </xf>
    <xf numFmtId="168" fontId="21" fillId="0" borderId="10" xfId="55" applyNumberFormat="1" applyFont="1" applyFill="1" applyBorder="1" applyAlignment="1">
      <alignment horizontal="center"/>
      <protection/>
    </xf>
    <xf numFmtId="168" fontId="21" fillId="0" borderId="0" xfId="55" applyNumberFormat="1" applyFont="1" applyFill="1" applyBorder="1" applyAlignment="1">
      <alignment horizontal="center"/>
      <protection/>
    </xf>
    <xf numFmtId="166" fontId="21" fillId="0" borderId="0" xfId="17" applyNumberFormat="1" applyFont="1" applyFill="1" applyBorder="1" applyAlignment="1" applyProtection="1">
      <alignment horizontal="center"/>
      <protection/>
    </xf>
    <xf numFmtId="164" fontId="21" fillId="0" borderId="21" xfId="55" applyFont="1" applyFill="1" applyBorder="1" applyAlignment="1">
      <alignment horizontal="center"/>
      <protection/>
    </xf>
    <xf numFmtId="164" fontId="21" fillId="0" borderId="21" xfId="55" applyFont="1" applyFill="1" applyBorder="1">
      <alignment/>
      <protection/>
    </xf>
    <xf numFmtId="164" fontId="21" fillId="0" borderId="0" xfId="55" applyFont="1" applyFill="1" applyBorder="1">
      <alignment/>
      <protection/>
    </xf>
    <xf numFmtId="164" fontId="21" fillId="0" borderId="18" xfId="55" applyFont="1" applyFill="1" applyBorder="1" applyAlignment="1">
      <alignment horizontal="center" wrapText="1"/>
      <protection/>
    </xf>
    <xf numFmtId="164" fontId="21" fillId="0" borderId="18" xfId="55" applyFont="1" applyFill="1" applyBorder="1" applyAlignment="1">
      <alignment horizontal="right"/>
      <protection/>
    </xf>
    <xf numFmtId="168" fontId="21" fillId="0" borderId="18" xfId="55" applyNumberFormat="1" applyFont="1" applyFill="1" applyBorder="1" applyAlignment="1">
      <alignment horizontal="right"/>
      <protection/>
    </xf>
    <xf numFmtId="167" fontId="22" fillId="0" borderId="0" xfId="55" applyNumberFormat="1" applyFont="1" applyFill="1" applyBorder="1" applyAlignment="1">
      <alignment horizontal="left"/>
      <protection/>
    </xf>
    <xf numFmtId="164" fontId="21" fillId="0" borderId="0" xfId="55" applyFont="1" applyFill="1" applyAlignment="1">
      <alignment horizontal="center"/>
      <protection/>
    </xf>
    <xf numFmtId="168" fontId="21" fillId="0" borderId="0" xfId="55" applyNumberFormat="1" applyFont="1" applyFill="1" applyAlignment="1">
      <alignment horizontal="center"/>
      <protection/>
    </xf>
    <xf numFmtId="166" fontId="21" fillId="0" borderId="20" xfId="17" applyNumberFormat="1" applyFont="1" applyFill="1" applyBorder="1" applyAlignment="1" applyProtection="1">
      <alignment/>
      <protection/>
    </xf>
    <xf numFmtId="164" fontId="21" fillId="0" borderId="29" xfId="55" applyFont="1" applyFill="1" applyBorder="1" applyAlignment="1">
      <alignment horizontal="center" wrapText="1"/>
      <protection/>
    </xf>
    <xf numFmtId="168" fontId="21" fillId="0" borderId="29" xfId="55" applyNumberFormat="1" applyFont="1" applyFill="1" applyBorder="1">
      <alignment/>
      <protection/>
    </xf>
    <xf numFmtId="168" fontId="21" fillId="0" borderId="19" xfId="55" applyNumberFormat="1" applyFont="1" applyFill="1" applyBorder="1">
      <alignment/>
      <protection/>
    </xf>
    <xf numFmtId="164" fontId="21" fillId="0" borderId="20" xfId="55" applyFont="1" applyFill="1" applyBorder="1">
      <alignment/>
      <protection/>
    </xf>
    <xf numFmtId="169" fontId="21" fillId="0" borderId="18" xfId="55" applyNumberFormat="1" applyFont="1" applyFill="1" applyBorder="1" applyAlignment="1">
      <alignment wrapText="1"/>
      <protection/>
    </xf>
    <xf numFmtId="170" fontId="0" fillId="0" borderId="0" xfId="0" applyNumberFormat="1" applyAlignment="1">
      <alignment/>
    </xf>
    <xf numFmtId="168" fontId="22" fillId="0" borderId="0" xfId="55" applyNumberFormat="1" applyFont="1" applyBorder="1">
      <alignment/>
      <protection/>
    </xf>
    <xf numFmtId="167" fontId="22" fillId="0" borderId="0" xfId="55" applyNumberFormat="1" applyFont="1" applyFill="1" applyBorder="1" applyAlignment="1">
      <alignment horizontal="left" wrapText="1"/>
      <protection/>
    </xf>
    <xf numFmtId="168" fontId="22" fillId="24" borderId="13" xfId="55" applyNumberFormat="1" applyFont="1" applyFill="1" applyBorder="1" applyAlignment="1">
      <alignment horizontal="center" vertical="top" wrapText="1"/>
      <protection/>
    </xf>
    <xf numFmtId="164" fontId="22" fillId="24" borderId="0" xfId="55" applyFont="1" applyFill="1" applyBorder="1">
      <alignment/>
      <protection/>
    </xf>
    <xf numFmtId="164" fontId="22" fillId="0" borderId="0" xfId="55" applyFont="1" applyFill="1" applyBorder="1" applyAlignment="1">
      <alignment horizontal="center"/>
      <protection/>
    </xf>
    <xf numFmtId="168" fontId="22" fillId="0" borderId="0" xfId="55" applyNumberFormat="1" applyFont="1" applyFill="1" applyBorder="1">
      <alignment/>
      <protection/>
    </xf>
    <xf numFmtId="168" fontId="21" fillId="0" borderId="0" xfId="55" applyNumberFormat="1" applyFont="1" applyBorder="1">
      <alignment/>
      <protection/>
    </xf>
    <xf numFmtId="164" fontId="21" fillId="0" borderId="19" xfId="0" applyFont="1" applyFill="1" applyBorder="1" applyAlignment="1">
      <alignment/>
    </xf>
    <xf numFmtId="164" fontId="22" fillId="24" borderId="23" xfId="55" applyFont="1" applyFill="1" applyBorder="1">
      <alignment/>
      <protection/>
    </xf>
    <xf numFmtId="164" fontId="22" fillId="24" borderId="30" xfId="55" applyFont="1" applyFill="1" applyBorder="1">
      <alignment/>
      <protection/>
    </xf>
    <xf numFmtId="167" fontId="22" fillId="0" borderId="30" xfId="55" applyNumberFormat="1" applyFont="1" applyFill="1" applyBorder="1" applyAlignment="1">
      <alignment wrapText="1"/>
      <protection/>
    </xf>
    <xf numFmtId="164" fontId="22" fillId="0" borderId="0" xfId="0" applyFont="1" applyBorder="1" applyAlignment="1">
      <alignment horizontal="center"/>
    </xf>
    <xf numFmtId="168" fontId="22" fillId="0" borderId="30" xfId="55" applyNumberFormat="1" applyFont="1" applyFill="1" applyBorder="1">
      <alignment/>
      <protection/>
    </xf>
    <xf numFmtId="168" fontId="22" fillId="0" borderId="31" xfId="55" applyNumberFormat="1" applyFont="1" applyBorder="1">
      <alignment/>
      <protection/>
    </xf>
    <xf numFmtId="164" fontId="19" fillId="24" borderId="0" xfId="55" applyFont="1" applyFill="1" applyBorder="1">
      <alignment/>
      <protection/>
    </xf>
    <xf numFmtId="164" fontId="24" fillId="24" borderId="0" xfId="56" applyFont="1" applyFill="1" applyBorder="1">
      <alignment/>
      <protection/>
    </xf>
    <xf numFmtId="168" fontId="24" fillId="24" borderId="0" xfId="55" applyNumberFormat="1" applyFont="1" applyFill="1" applyBorder="1">
      <alignment/>
      <protection/>
    </xf>
    <xf numFmtId="167" fontId="24" fillId="0" borderId="0" xfId="55" applyNumberFormat="1" applyFont="1" applyFill="1" applyBorder="1" applyAlignment="1">
      <alignment horizontal="left" wrapText="1"/>
      <protection/>
    </xf>
    <xf numFmtId="167" fontId="24" fillId="0" borderId="0" xfId="55" applyNumberFormat="1" applyFont="1" applyFill="1" applyBorder="1" applyAlignment="1">
      <alignment horizontal="center" vertical="center"/>
      <protection/>
    </xf>
    <xf numFmtId="164" fontId="24" fillId="0" borderId="0" xfId="56" applyFont="1">
      <alignment/>
      <protection/>
    </xf>
    <xf numFmtId="164" fontId="24" fillId="0" borderId="0" xfId="55" applyFont="1" applyFill="1" applyBorder="1" applyAlignment="1">
      <alignment/>
      <protection/>
    </xf>
    <xf numFmtId="164" fontId="22" fillId="0" borderId="0" xfId="55" applyFont="1" applyFill="1" applyBorder="1" applyAlignment="1">
      <alignment horizontal="center" vertical="center"/>
      <protection/>
    </xf>
    <xf numFmtId="166" fontId="19" fillId="0" borderId="0" xfId="17" applyNumberFormat="1" applyFont="1" applyFill="1" applyBorder="1" applyAlignment="1" applyProtection="1">
      <alignment horizontal="center" vertical="center"/>
      <protection/>
    </xf>
    <xf numFmtId="164" fontId="24" fillId="0" borderId="0" xfId="0" applyFont="1" applyBorder="1" applyAlignment="1">
      <alignment horizontal="left"/>
    </xf>
    <xf numFmtId="164" fontId="24" fillId="0" borderId="0" xfId="0" applyFont="1" applyAlignment="1">
      <alignment horizontal="center" vertical="center"/>
    </xf>
    <xf numFmtId="164" fontId="21" fillId="0" borderId="0" xfId="55" applyFont="1" applyFill="1" applyBorder="1" applyAlignment="1">
      <alignment horizontal="center" wrapText="1"/>
      <protection/>
    </xf>
    <xf numFmtId="164" fontId="21" fillId="0" borderId="0" xfId="55" applyFont="1" applyFill="1" applyBorder="1" applyAlignment="1">
      <alignment horizontal="right"/>
      <protection/>
    </xf>
    <xf numFmtId="164" fontId="22" fillId="0" borderId="0" xfId="56" applyFont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21" fillId="0" borderId="0" xfId="56" applyFont="1" applyBorder="1">
      <alignment/>
      <protection/>
    </xf>
    <xf numFmtId="164" fontId="21" fillId="0" borderId="0" xfId="56" applyFont="1" applyBorder="1" applyAlignment="1">
      <alignment horizontal="center"/>
      <protection/>
    </xf>
    <xf numFmtId="164" fontId="21" fillId="0" borderId="0" xfId="56" applyFont="1" applyBorder="1" applyAlignment="1">
      <alignment horizontal="right"/>
      <protection/>
    </xf>
    <xf numFmtId="168" fontId="21" fillId="0" borderId="18" xfId="55" applyNumberFormat="1" applyFont="1" applyBorder="1">
      <alignment/>
      <protection/>
    </xf>
    <xf numFmtId="164" fontId="25" fillId="0" borderId="0" xfId="55" applyFont="1" applyBorder="1" applyAlignment="1">
      <alignment horizontal="center"/>
      <protection/>
    </xf>
    <xf numFmtId="164" fontId="25" fillId="0" borderId="0" xfId="55" applyFont="1" applyAlignment="1">
      <alignment horizontal="center"/>
      <protection/>
    </xf>
    <xf numFmtId="164" fontId="25" fillId="0" borderId="0" xfId="55" applyFont="1" applyBorder="1" applyAlignment="1">
      <alignment horizontal="left"/>
      <protection/>
    </xf>
    <xf numFmtId="166" fontId="21" fillId="0" borderId="19" xfId="17" applyNumberFormat="1" applyFont="1" applyFill="1" applyBorder="1" applyAlignment="1" applyProtection="1">
      <alignment/>
      <protection/>
    </xf>
    <xf numFmtId="166" fontId="21" fillId="0" borderId="18" xfId="17" applyNumberFormat="1" applyFont="1" applyFill="1" applyBorder="1" applyAlignment="1" applyProtection="1">
      <alignment/>
      <protection/>
    </xf>
    <xf numFmtId="169" fontId="21" fillId="0" borderId="18" xfId="55" applyNumberFormat="1" applyFont="1" applyFill="1" applyBorder="1">
      <alignment/>
      <protection/>
    </xf>
    <xf numFmtId="164" fontId="21" fillId="0" borderId="28" xfId="55" applyFont="1" applyFill="1" applyBorder="1" applyAlignment="1">
      <alignment wrapText="1"/>
      <protection/>
    </xf>
    <xf numFmtId="164" fontId="26" fillId="24" borderId="0" xfId="55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167" fontId="21" fillId="0" borderId="0" xfId="55" applyNumberFormat="1" applyFont="1" applyFill="1" applyBorder="1">
      <alignment/>
      <protection/>
    </xf>
    <xf numFmtId="164" fontId="21" fillId="0" borderId="18" xfId="56" applyFont="1" applyBorder="1" applyAlignment="1">
      <alignment horizontal="right"/>
      <protection/>
    </xf>
    <xf numFmtId="164" fontId="22" fillId="0" borderId="0" xfId="56" applyFont="1" applyAlignment="1">
      <alignment/>
      <protection/>
    </xf>
    <xf numFmtId="164" fontId="24" fillId="0" borderId="0" xfId="0" applyFont="1" applyAlignment="1">
      <alignment/>
    </xf>
    <xf numFmtId="164" fontId="0" fillId="0" borderId="0" xfId="0" applyAlignment="1">
      <alignment/>
    </xf>
    <xf numFmtId="171" fontId="24" fillId="24" borderId="0" xfId="17" applyNumberFormat="1" applyFont="1" applyFill="1" applyBorder="1" applyAlignment="1" applyProtection="1">
      <alignment/>
      <protection/>
    </xf>
    <xf numFmtId="168" fontId="21" fillId="24" borderId="0" xfId="55" applyNumberFormat="1" applyFont="1" applyFill="1" applyAlignment="1">
      <alignment/>
      <protection/>
    </xf>
    <xf numFmtId="164" fontId="21" fillId="24" borderId="0" xfId="55" applyFont="1" applyFill="1" applyBorder="1" applyAlignment="1">
      <alignment wrapText="1"/>
      <protection/>
    </xf>
    <xf numFmtId="166" fontId="21" fillId="24" borderId="0" xfId="17" applyNumberFormat="1" applyFont="1" applyFill="1" applyBorder="1" applyAlignment="1" applyProtection="1">
      <alignment wrapText="1"/>
      <protection/>
    </xf>
    <xf numFmtId="167" fontId="21" fillId="24" borderId="0" xfId="55" applyNumberFormat="1" applyFont="1" applyFill="1" applyBorder="1" applyAlignment="1">
      <alignment horizontal="left" wrapText="1" indent="1"/>
      <protection/>
    </xf>
    <xf numFmtId="167" fontId="21" fillId="0" borderId="0" xfId="55" applyNumberFormat="1" applyFont="1" applyFill="1" applyBorder="1" applyAlignment="1">
      <alignment horizontal="left" wrapText="1" indent="1"/>
      <protection/>
    </xf>
    <xf numFmtId="168" fontId="21" fillId="0" borderId="32" xfId="55" applyNumberFormat="1" applyFont="1" applyFill="1" applyBorder="1">
      <alignment/>
      <protection/>
    </xf>
    <xf numFmtId="164" fontId="21" fillId="0" borderId="33" xfId="0" applyFont="1" applyFill="1" applyBorder="1" applyAlignment="1">
      <alignment horizontal="center" wrapText="1"/>
    </xf>
    <xf numFmtId="168" fontId="21" fillId="0" borderId="34" xfId="55" applyNumberFormat="1" applyFont="1" applyBorder="1">
      <alignment/>
      <protection/>
    </xf>
    <xf numFmtId="168" fontId="21" fillId="0" borderId="12" xfId="55" applyNumberFormat="1" applyFont="1" applyBorder="1">
      <alignment/>
      <protection/>
    </xf>
    <xf numFmtId="164" fontId="21" fillId="0" borderId="18" xfId="55" applyFont="1" applyFill="1" applyBorder="1" applyAlignment="1">
      <alignment horizontal="center"/>
      <protection/>
    </xf>
    <xf numFmtId="164" fontId="21" fillId="0" borderId="35" xfId="55" applyFont="1" applyFill="1" applyBorder="1" applyAlignment="1">
      <alignment wrapText="1"/>
      <protection/>
    </xf>
    <xf numFmtId="164" fontId="22" fillId="24" borderId="24" xfId="55" applyFont="1" applyFill="1" applyBorder="1" applyAlignment="1">
      <alignment horizontal="center" vertical="top" wrapText="1"/>
      <protection/>
    </xf>
    <xf numFmtId="168" fontId="22" fillId="24" borderId="23" xfId="55" applyNumberFormat="1" applyFont="1" applyFill="1" applyBorder="1" applyAlignment="1">
      <alignment horizontal="center" vertical="top" wrapText="1"/>
      <protection/>
    </xf>
    <xf numFmtId="164" fontId="22" fillId="24" borderId="25" xfId="55" applyFont="1" applyFill="1" applyBorder="1" applyAlignment="1">
      <alignment horizontal="center" vertical="top" wrapText="1"/>
      <protection/>
    </xf>
    <xf numFmtId="168" fontId="22" fillId="0" borderId="24" xfId="55" applyNumberFormat="1" applyFont="1" applyFill="1" applyBorder="1" applyAlignment="1">
      <alignment horizontal="center" vertical="top" wrapText="1"/>
      <protection/>
    </xf>
    <xf numFmtId="167" fontId="21" fillId="24" borderId="27" xfId="55" applyNumberFormat="1" applyFont="1" applyFill="1" applyBorder="1">
      <alignment/>
      <protection/>
    </xf>
    <xf numFmtId="164" fontId="22" fillId="24" borderId="18" xfId="55" applyFont="1" applyFill="1" applyBorder="1" applyAlignment="1">
      <alignment horizontal="center"/>
      <protection/>
    </xf>
    <xf numFmtId="164" fontId="22" fillId="24" borderId="18" xfId="55" applyFont="1" applyFill="1" applyBorder="1" applyAlignment="1">
      <alignment horizontal="center" vertical="top" wrapText="1"/>
      <protection/>
    </xf>
    <xf numFmtId="167" fontId="21" fillId="24" borderId="18" xfId="55" applyNumberFormat="1" applyFont="1" applyFill="1" applyBorder="1">
      <alignment/>
      <protection/>
    </xf>
    <xf numFmtId="164" fontId="21" fillId="24" borderId="18" xfId="55" applyFont="1" applyFill="1" applyBorder="1" applyAlignment="1">
      <alignment horizontal="center" vertical="top" wrapText="1"/>
      <protection/>
    </xf>
    <xf numFmtId="168" fontId="21" fillId="24" borderId="18" xfId="55" applyNumberFormat="1" applyFont="1" applyFill="1" applyBorder="1" applyAlignment="1">
      <alignment horizontal="center" vertical="top" wrapText="1"/>
      <protection/>
    </xf>
    <xf numFmtId="168" fontId="21" fillId="0" borderId="18" xfId="55" applyNumberFormat="1" applyFont="1" applyFill="1" applyBorder="1" applyAlignment="1">
      <alignment horizontal="center" vertical="top" wrapText="1"/>
      <protection/>
    </xf>
    <xf numFmtId="164" fontId="21" fillId="0" borderId="19" xfId="0" applyFont="1" applyFill="1" applyBorder="1" applyAlignment="1">
      <alignment wrapText="1"/>
    </xf>
    <xf numFmtId="164" fontId="21" fillId="0" borderId="19" xfId="0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6" fontId="22" fillId="24" borderId="0" xfId="17" applyNumberFormat="1" applyFont="1" applyFill="1" applyBorder="1" applyAlignment="1" applyProtection="1">
      <alignment/>
      <protection/>
    </xf>
    <xf numFmtId="167" fontId="20" fillId="0" borderId="0" xfId="55" applyNumberFormat="1" applyFont="1" applyFill="1" applyBorder="1" applyAlignment="1">
      <alignment horizontal="left"/>
      <protection/>
    </xf>
    <xf numFmtId="164" fontId="21" fillId="0" borderId="0" xfId="55" applyFont="1" applyBorder="1">
      <alignment/>
      <protection/>
    </xf>
    <xf numFmtId="164" fontId="22" fillId="0" borderId="24" xfId="55" applyFont="1" applyFill="1" applyBorder="1" applyAlignment="1">
      <alignment horizontal="center"/>
      <protection/>
    </xf>
    <xf numFmtId="167" fontId="21" fillId="0" borderId="24" xfId="55" applyNumberFormat="1" applyFont="1" applyFill="1" applyBorder="1">
      <alignment/>
      <protection/>
    </xf>
    <xf numFmtId="164" fontId="22" fillId="0" borderId="27" xfId="55" applyFont="1" applyFill="1" applyBorder="1" applyAlignment="1">
      <alignment horizontal="center"/>
      <protection/>
    </xf>
    <xf numFmtId="167" fontId="22" fillId="0" borderId="27" xfId="55" applyNumberFormat="1" applyFont="1" applyFill="1" applyBorder="1" applyAlignment="1">
      <alignment horizontal="center" wrapText="1"/>
      <protection/>
    </xf>
    <xf numFmtId="167" fontId="21" fillId="0" borderId="22" xfId="55" applyNumberFormat="1" applyFont="1" applyFill="1" applyBorder="1">
      <alignment/>
      <protection/>
    </xf>
    <xf numFmtId="164" fontId="21" fillId="0" borderId="36" xfId="55" applyFont="1" applyFill="1" applyBorder="1" applyAlignment="1">
      <alignment horizontal="center" wrapText="1"/>
      <protection/>
    </xf>
    <xf numFmtId="172" fontId="21" fillId="0" borderId="18" xfId="55" applyNumberFormat="1" applyFont="1" applyFill="1" applyBorder="1">
      <alignment/>
      <protection/>
    </xf>
    <xf numFmtId="168" fontId="21" fillId="0" borderId="18" xfId="0" applyNumberFormat="1" applyFont="1" applyBorder="1" applyAlignment="1">
      <alignment wrapText="1"/>
    </xf>
    <xf numFmtId="167" fontId="21" fillId="0" borderId="18" xfId="0" applyNumberFormat="1" applyFont="1" applyFill="1" applyBorder="1" applyAlignment="1">
      <alignment horizontal="left" wrapText="1"/>
    </xf>
    <xf numFmtId="167" fontId="21" fillId="0" borderId="19" xfId="0" applyNumberFormat="1" applyFont="1" applyFill="1" applyBorder="1" applyAlignment="1">
      <alignment horizontal="left" wrapText="1"/>
    </xf>
    <xf numFmtId="168" fontId="21" fillId="0" borderId="37" xfId="55" applyNumberFormat="1" applyFont="1" applyFill="1" applyBorder="1">
      <alignment/>
      <protection/>
    </xf>
    <xf numFmtId="166" fontId="21" fillId="0" borderId="38" xfId="17" applyNumberFormat="1" applyFont="1" applyFill="1" applyBorder="1" applyAlignment="1" applyProtection="1">
      <alignment/>
      <protection/>
    </xf>
    <xf numFmtId="168" fontId="22" fillId="24" borderId="12" xfId="55" applyNumberFormat="1" applyFont="1" applyFill="1" applyBorder="1" applyAlignment="1">
      <alignment horizontal="center" vertical="top" wrapText="1"/>
      <protection/>
    </xf>
    <xf numFmtId="164" fontId="22" fillId="24" borderId="22" xfId="55" applyFont="1" applyFill="1" applyBorder="1" applyAlignment="1">
      <alignment horizontal="center" vertical="top" wrapText="1"/>
      <protection/>
    </xf>
    <xf numFmtId="166" fontId="22" fillId="0" borderId="24" xfId="17" applyNumberFormat="1" applyFont="1" applyFill="1" applyBorder="1" applyAlignment="1" applyProtection="1">
      <alignment horizontal="center" vertical="center"/>
      <protection/>
    </xf>
    <xf numFmtId="166" fontId="21" fillId="0" borderId="32" xfId="17" applyNumberFormat="1" applyFont="1" applyFill="1" applyBorder="1" applyAlignment="1" applyProtection="1">
      <alignment/>
      <protection/>
    </xf>
    <xf numFmtId="168" fontId="22" fillId="24" borderId="13" xfId="55" applyNumberFormat="1" applyFont="1" applyFill="1" applyBorder="1" applyAlignment="1">
      <alignment horizontal="center" vertical="center"/>
      <protection/>
    </xf>
    <xf numFmtId="164" fontId="19" fillId="24" borderId="0" xfId="56" applyFont="1" applyFill="1">
      <alignment/>
      <protection/>
    </xf>
    <xf numFmtId="166" fontId="22" fillId="0" borderId="0" xfId="17" applyNumberFormat="1" applyFont="1" applyFill="1" applyBorder="1" applyAlignment="1" applyProtection="1">
      <alignment horizontal="center"/>
      <protection/>
    </xf>
    <xf numFmtId="164" fontId="22" fillId="0" borderId="0" xfId="55" applyFont="1" applyFill="1" applyBorder="1" applyAlignment="1">
      <alignment horizontal="left"/>
      <protection/>
    </xf>
    <xf numFmtId="166" fontId="22" fillId="0" borderId="0" xfId="17" applyNumberFormat="1" applyFont="1" applyFill="1" applyBorder="1" applyAlignment="1" applyProtection="1">
      <alignment horizontal="left"/>
      <protection/>
    </xf>
    <xf numFmtId="168" fontId="21" fillId="0" borderId="20" xfId="55" applyNumberFormat="1" applyFont="1" applyBorder="1">
      <alignment/>
      <protection/>
    </xf>
    <xf numFmtId="166" fontId="21" fillId="24" borderId="22" xfId="17" applyNumberFormat="1" applyFont="1" applyFill="1" applyBorder="1" applyAlignment="1" applyProtection="1">
      <alignment/>
      <protection/>
    </xf>
    <xf numFmtId="168" fontId="21" fillId="0" borderId="39" xfId="55" applyNumberFormat="1" applyFont="1" applyFill="1" applyBorder="1">
      <alignment/>
      <protection/>
    </xf>
    <xf numFmtId="164" fontId="21" fillId="0" borderId="20" xfId="55" applyFont="1" applyFill="1" applyBorder="1" applyAlignment="1">
      <alignment horizontal="right"/>
      <protection/>
    </xf>
    <xf numFmtId="166" fontId="27" fillId="0" borderId="12" xfId="17" applyNumberFormat="1" applyFont="1" applyFill="1" applyBorder="1" applyAlignment="1" applyProtection="1">
      <alignment/>
      <protection/>
    </xf>
    <xf numFmtId="164" fontId="26" fillId="0" borderId="0" xfId="55" applyFont="1" applyBorder="1" applyAlignment="1">
      <alignment/>
      <protection/>
    </xf>
    <xf numFmtId="164" fontId="24" fillId="0" borderId="0" xfId="0" applyFont="1" applyBorder="1" applyAlignment="1">
      <alignment horizontal="center"/>
    </xf>
    <xf numFmtId="166" fontId="24" fillId="24" borderId="0" xfId="17" applyNumberFormat="1" applyFont="1" applyFill="1" applyBorder="1" applyAlignment="1" applyProtection="1">
      <alignment/>
      <protection/>
    </xf>
    <xf numFmtId="164" fontId="22" fillId="24" borderId="0" xfId="55" applyFont="1" applyFill="1" applyBorder="1" applyAlignment="1">
      <alignment vertical="top" wrapText="1"/>
      <protection/>
    </xf>
    <xf numFmtId="168" fontId="22" fillId="0" borderId="0" xfId="55" applyNumberFormat="1" applyFont="1" applyFill="1" applyBorder="1" applyAlignment="1">
      <alignment/>
      <protection/>
    </xf>
    <xf numFmtId="168" fontId="22" fillId="0" borderId="0" xfId="55" applyNumberFormat="1" applyFont="1" applyFill="1" applyBorder="1" applyAlignment="1">
      <alignment vertical="top" textRotation="180" wrapText="1"/>
      <protection/>
    </xf>
    <xf numFmtId="166" fontId="22" fillId="0" borderId="0" xfId="17" applyNumberFormat="1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>
      <alignment/>
    </xf>
    <xf numFmtId="164" fontId="22" fillId="24" borderId="0" xfId="55" applyFont="1" applyFill="1" applyBorder="1" applyAlignment="1">
      <alignment horizontal="center" vertical="top" wrapText="1"/>
      <protection/>
    </xf>
    <xf numFmtId="167" fontId="22" fillId="0" borderId="0" xfId="55" applyNumberFormat="1" applyFont="1" applyFill="1" applyBorder="1" applyAlignment="1">
      <alignment horizontal="center" vertical="center" wrapText="1"/>
      <protection/>
    </xf>
    <xf numFmtId="168" fontId="22" fillId="0" borderId="0" xfId="55" applyNumberFormat="1" applyFont="1" applyFill="1" applyBorder="1" applyAlignment="1">
      <alignment horizontal="center" vertical="center"/>
      <protection/>
    </xf>
    <xf numFmtId="168" fontId="22" fillId="0" borderId="0" xfId="55" applyNumberFormat="1" applyFont="1" applyFill="1" applyBorder="1" applyAlignment="1">
      <alignment horizontal="center"/>
      <protection/>
    </xf>
    <xf numFmtId="166" fontId="22" fillId="0" borderId="0" xfId="17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Fill="1" applyBorder="1" applyAlignment="1">
      <alignment horizontal="center"/>
    </xf>
    <xf numFmtId="168" fontId="23" fillId="0" borderId="0" xfId="55" applyNumberFormat="1" applyFont="1" applyFill="1" applyBorder="1">
      <alignment/>
      <protection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 wrapText="1"/>
    </xf>
    <xf numFmtId="164" fontId="0" fillId="0" borderId="0" xfId="0" applyAlignment="1">
      <alignment/>
    </xf>
    <xf numFmtId="164" fontId="21" fillId="0" borderId="0" xfId="0" applyFont="1" applyFill="1" applyBorder="1" applyAlignment="1">
      <alignment horizontal="center" wrapText="1"/>
    </xf>
    <xf numFmtId="168" fontId="21" fillId="0" borderId="0" xfId="55" applyNumberFormat="1" applyFont="1" applyFill="1" applyBorder="1" applyAlignment="1">
      <alignment wrapText="1"/>
      <protection/>
    </xf>
    <xf numFmtId="164" fontId="19" fillId="0" borderId="0" xfId="56" applyFont="1" applyFill="1" applyBorder="1" applyAlignment="1">
      <alignment/>
      <protection/>
    </xf>
    <xf numFmtId="166" fontId="24" fillId="0" borderId="0" xfId="17" applyNumberFormat="1" applyFont="1" applyFill="1" applyBorder="1" applyAlignment="1" applyProtection="1">
      <alignment/>
      <protection/>
    </xf>
    <xf numFmtId="164" fontId="19" fillId="0" borderId="0" xfId="56" applyFont="1" applyAlignment="1">
      <alignment horizontal="center"/>
      <protection/>
    </xf>
    <xf numFmtId="166" fontId="21" fillId="0" borderId="16" xfId="17" applyNumberFormat="1" applyFont="1" applyFill="1" applyBorder="1" applyAlignment="1" applyProtection="1">
      <alignment/>
      <protection/>
    </xf>
    <xf numFmtId="164" fontId="19" fillId="0" borderId="0" xfId="56" applyFont="1" applyFill="1" applyAlignment="1">
      <alignment horizontal="center"/>
      <protection/>
    </xf>
    <xf numFmtId="164" fontId="26" fillId="24" borderId="0" xfId="55" applyFont="1" applyFill="1" applyBorder="1" applyAlignment="1">
      <alignment/>
      <protection/>
    </xf>
    <xf numFmtId="166" fontId="22" fillId="0" borderId="24" xfId="17" applyNumberFormat="1" applyFont="1" applyFill="1" applyBorder="1" applyAlignment="1" applyProtection="1">
      <alignment horizontal="center" vertical="top" wrapText="1"/>
      <protection/>
    </xf>
    <xf numFmtId="164" fontId="21" fillId="24" borderId="18" xfId="55" applyFont="1" applyFill="1" applyBorder="1" applyAlignment="1">
      <alignment horizontal="right"/>
      <protection/>
    </xf>
    <xf numFmtId="168" fontId="21" fillId="0" borderId="19" xfId="0" applyNumberFormat="1" applyFont="1" applyBorder="1" applyAlignment="1">
      <alignment wrapText="1"/>
    </xf>
    <xf numFmtId="164" fontId="22" fillId="24" borderId="24" xfId="55" applyFont="1" applyFill="1" applyBorder="1">
      <alignment/>
      <protection/>
    </xf>
    <xf numFmtId="167" fontId="21" fillId="0" borderId="30" xfId="55" applyNumberFormat="1" applyFont="1" applyFill="1" applyBorder="1" applyAlignment="1">
      <alignment wrapText="1"/>
      <protection/>
    </xf>
    <xf numFmtId="164" fontId="22" fillId="0" borderId="24" xfId="55" applyFont="1" applyFill="1" applyBorder="1" applyAlignment="1">
      <alignment horizontal="center" wrapText="1"/>
      <protection/>
    </xf>
    <xf numFmtId="164" fontId="22" fillId="0" borderId="30" xfId="55" applyFont="1" applyFill="1" applyBorder="1" applyAlignment="1">
      <alignment horizontal="center"/>
      <protection/>
    </xf>
    <xf numFmtId="164" fontId="22" fillId="24" borderId="0" xfId="55" applyFont="1" applyFill="1" applyBorder="1" applyAlignment="1">
      <alignment horizontal="center"/>
      <protection/>
    </xf>
    <xf numFmtId="164" fontId="22" fillId="24" borderId="27" xfId="55" applyFont="1" applyFill="1" applyBorder="1" applyAlignment="1">
      <alignment horizontal="center"/>
      <protection/>
    </xf>
    <xf numFmtId="167" fontId="22" fillId="0" borderId="0" xfId="55" applyNumberFormat="1" applyFont="1" applyFill="1" applyBorder="1" applyAlignment="1">
      <alignment horizontal="center" wrapText="1"/>
      <protection/>
    </xf>
    <xf numFmtId="164" fontId="22" fillId="0" borderId="27" xfId="55" applyFont="1" applyFill="1" applyBorder="1" applyAlignment="1">
      <alignment horizontal="center" wrapText="1"/>
      <protection/>
    </xf>
    <xf numFmtId="164" fontId="22" fillId="24" borderId="22" xfId="55" applyFont="1" applyFill="1" applyBorder="1">
      <alignment/>
      <protection/>
    </xf>
    <xf numFmtId="167" fontId="21" fillId="0" borderId="11" xfId="55" applyNumberFormat="1" applyFont="1" applyFill="1" applyBorder="1" applyAlignment="1">
      <alignment wrapText="1"/>
      <protection/>
    </xf>
    <xf numFmtId="164" fontId="22" fillId="0" borderId="22" xfId="55" applyFont="1" applyFill="1" applyBorder="1" applyAlignment="1">
      <alignment horizontal="center" wrapText="1"/>
      <protection/>
    </xf>
    <xf numFmtId="164" fontId="22" fillId="0" borderId="11" xfId="55" applyFont="1" applyFill="1" applyBorder="1" applyAlignment="1">
      <alignment horizontal="center"/>
      <protection/>
    </xf>
    <xf numFmtId="168" fontId="21" fillId="0" borderId="32" xfId="55" applyNumberFormat="1" applyFont="1" applyFill="1" applyBorder="1" applyAlignment="1">
      <alignment wrapText="1"/>
      <protection/>
    </xf>
    <xf numFmtId="164" fontId="28" fillId="0" borderId="0" xfId="0" applyFont="1" applyAlignment="1">
      <alignment/>
    </xf>
    <xf numFmtId="166" fontId="21" fillId="0" borderId="40" xfId="17" applyNumberFormat="1" applyFont="1" applyFill="1" applyBorder="1" applyAlignment="1" applyProtection="1">
      <alignment/>
      <protection/>
    </xf>
    <xf numFmtId="168" fontId="22" fillId="24" borderId="0" xfId="55" applyNumberFormat="1" applyFont="1" applyFill="1" applyBorder="1">
      <alignment/>
      <protection/>
    </xf>
    <xf numFmtId="164" fontId="0" fillId="0" borderId="0" xfId="0" applyFont="1" applyAlignment="1">
      <alignment/>
    </xf>
    <xf numFmtId="168" fontId="21" fillId="0" borderId="19" xfId="55" applyNumberFormat="1" applyFont="1" applyFill="1" applyBorder="1" applyAlignment="1">
      <alignment wrapText="1"/>
      <protection/>
    </xf>
    <xf numFmtId="167" fontId="21" fillId="0" borderId="32" xfId="55" applyNumberFormat="1" applyFont="1" applyFill="1" applyBorder="1" applyAlignment="1">
      <alignment wrapText="1"/>
      <protection/>
    </xf>
    <xf numFmtId="164" fontId="22" fillId="24" borderId="25" xfId="55" applyFont="1" applyFill="1" applyBorder="1">
      <alignment/>
      <protection/>
    </xf>
    <xf numFmtId="166" fontId="22" fillId="0" borderId="11" xfId="17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6" fontId="22" fillId="0" borderId="24" xfId="17" applyNumberFormat="1" applyFont="1" applyFill="1" applyBorder="1" applyAlignment="1" applyProtection="1">
      <alignment/>
      <protection/>
    </xf>
    <xf numFmtId="164" fontId="20" fillId="0" borderId="0" xfId="56" applyFont="1">
      <alignment/>
      <protection/>
    </xf>
    <xf numFmtId="166" fontId="25" fillId="24" borderId="12" xfId="17" applyNumberFormat="1" applyFont="1" applyFill="1" applyBorder="1" applyAlignment="1" applyProtection="1">
      <alignment/>
      <protection/>
    </xf>
    <xf numFmtId="168" fontId="22" fillId="0" borderId="41" xfId="55" applyNumberFormat="1" applyFont="1" applyBorder="1">
      <alignment/>
      <protection/>
    </xf>
    <xf numFmtId="164" fontId="19" fillId="0" borderId="0" xfId="56" applyFont="1" applyFill="1" applyBorder="1" applyAlignment="1">
      <alignment horizontal="left" vertical="center"/>
      <protection/>
    </xf>
    <xf numFmtId="167" fontId="24" fillId="0" borderId="0" xfId="55" applyNumberFormat="1" applyFont="1" applyFill="1" applyBorder="1" applyAlignment="1">
      <alignment horizontal="left" vertical="center" wrapText="1"/>
      <protection/>
    </xf>
    <xf numFmtId="166" fontId="24" fillId="24" borderId="12" xfId="17" applyNumberFormat="1" applyFont="1" applyFill="1" applyBorder="1" applyAlignment="1" applyProtection="1">
      <alignment/>
      <protection/>
    </xf>
    <xf numFmtId="166" fontId="25" fillId="24" borderId="22" xfId="17" applyNumberFormat="1" applyFont="1" applyFill="1" applyBorder="1" applyAlignment="1" applyProtection="1">
      <alignment/>
      <protection/>
    </xf>
    <xf numFmtId="168" fontId="24" fillId="0" borderId="0" xfId="55" applyNumberFormat="1" applyFont="1" applyFill="1" applyBorder="1" applyAlignment="1">
      <alignment horizontal="center"/>
      <protection/>
    </xf>
    <xf numFmtId="164" fontId="22" fillId="0" borderId="0" xfId="55" applyFont="1" applyFill="1" applyBorder="1" applyAlignment="1">
      <alignment/>
      <protection/>
    </xf>
    <xf numFmtId="164" fontId="22" fillId="0" borderId="0" xfId="56" applyFont="1">
      <alignment/>
      <protection/>
    </xf>
    <xf numFmtId="164" fontId="22" fillId="0" borderId="27" xfId="55" applyFont="1" applyFill="1" applyBorder="1" applyAlignment="1">
      <alignment horizontal="center" vertical="center"/>
      <protection/>
    </xf>
    <xf numFmtId="164" fontId="21" fillId="0" borderId="20" xfId="55" applyFont="1" applyFill="1" applyBorder="1" applyAlignment="1">
      <alignment horizontal="center"/>
      <protection/>
    </xf>
    <xf numFmtId="167" fontId="21" fillId="0" borderId="19" xfId="55" applyNumberFormat="1" applyFont="1" applyFill="1" applyBorder="1" applyAlignment="1">
      <alignment wrapText="1"/>
      <protection/>
    </xf>
    <xf numFmtId="164" fontId="21" fillId="0" borderId="32" xfId="55" applyFont="1" applyFill="1" applyBorder="1" applyAlignment="1">
      <alignment horizontal="center" wrapText="1"/>
      <protection/>
    </xf>
    <xf numFmtId="164" fontId="29" fillId="0" borderId="0" xfId="0" applyFont="1" applyAlignment="1">
      <alignment/>
    </xf>
    <xf numFmtId="167" fontId="22" fillId="0" borderId="0" xfId="55" applyNumberFormat="1" applyFont="1" applyFill="1" applyBorder="1" applyAlignment="1">
      <alignment horizontal="left" vertical="center" wrapText="1"/>
      <protection/>
    </xf>
    <xf numFmtId="166" fontId="22" fillId="0" borderId="12" xfId="17" applyNumberFormat="1" applyFont="1" applyFill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4" fontId="19" fillId="0" borderId="0" xfId="56" applyFont="1" applyBorder="1">
      <alignment/>
      <protection/>
    </xf>
    <xf numFmtId="168" fontId="22" fillId="0" borderId="22" xfId="55" applyNumberFormat="1" applyFont="1" applyFill="1" applyBorder="1" applyAlignment="1">
      <alignment horizontal="center" vertical="top" wrapText="1"/>
      <protection/>
    </xf>
    <xf numFmtId="166" fontId="22" fillId="0" borderId="22" xfId="17" applyNumberFormat="1" applyFont="1" applyFill="1" applyBorder="1" applyAlignment="1" applyProtection="1">
      <alignment horizontal="center" vertical="top" wrapText="1"/>
      <protection/>
    </xf>
    <xf numFmtId="164" fontId="21" fillId="25" borderId="21" xfId="55" applyFont="1" applyFill="1" applyBorder="1" applyAlignment="1">
      <alignment horizontal="center"/>
      <protection/>
    </xf>
    <xf numFmtId="164" fontId="21" fillId="25" borderId="21" xfId="55" applyFont="1" applyFill="1" applyBorder="1">
      <alignment/>
      <protection/>
    </xf>
    <xf numFmtId="167" fontId="21" fillId="25" borderId="18" xfId="55" applyNumberFormat="1" applyFont="1" applyFill="1" applyBorder="1" applyAlignment="1">
      <alignment wrapText="1"/>
      <protection/>
    </xf>
    <xf numFmtId="164" fontId="21" fillId="25" borderId="28" xfId="55" applyFont="1" applyFill="1" applyBorder="1" applyAlignment="1">
      <alignment horizontal="center" wrapText="1"/>
      <protection/>
    </xf>
    <xf numFmtId="168" fontId="21" fillId="25" borderId="21" xfId="55" applyNumberFormat="1" applyFont="1" applyFill="1" applyBorder="1">
      <alignment/>
      <protection/>
    </xf>
    <xf numFmtId="168" fontId="21" fillId="25" borderId="19" xfId="55" applyNumberFormat="1" applyFont="1" applyFill="1" applyBorder="1">
      <alignment/>
      <protection/>
    </xf>
    <xf numFmtId="164" fontId="0" fillId="25" borderId="0" xfId="0" applyFill="1" applyAlignment="1">
      <alignment/>
    </xf>
    <xf numFmtId="164" fontId="21" fillId="25" borderId="19" xfId="0" applyFont="1" applyFill="1" applyBorder="1" applyAlignment="1">
      <alignment/>
    </xf>
    <xf numFmtId="164" fontId="21" fillId="25" borderId="18" xfId="0" applyFont="1" applyFill="1" applyBorder="1" applyAlignment="1">
      <alignment/>
    </xf>
    <xf numFmtId="164" fontId="21" fillId="25" borderId="18" xfId="0" applyFont="1" applyFill="1" applyBorder="1" applyAlignment="1">
      <alignment horizontal="left" wrapText="1"/>
    </xf>
    <xf numFmtId="164" fontId="21" fillId="25" borderId="18" xfId="0" applyFont="1" applyFill="1" applyBorder="1" applyAlignment="1">
      <alignment horizontal="center" wrapText="1"/>
    </xf>
    <xf numFmtId="168" fontId="21" fillId="25" borderId="18" xfId="55" applyNumberFormat="1" applyFont="1" applyFill="1" applyBorder="1" applyAlignment="1">
      <alignment wrapText="1"/>
      <protection/>
    </xf>
    <xf numFmtId="168" fontId="21" fillId="25" borderId="18" xfId="55" applyNumberFormat="1" applyFont="1" applyFill="1" applyBorder="1">
      <alignment/>
      <protection/>
    </xf>
    <xf numFmtId="168" fontId="22" fillId="0" borderId="12" xfId="55" applyNumberFormat="1" applyFont="1" applyBorder="1">
      <alignment/>
      <protection/>
    </xf>
    <xf numFmtId="167" fontId="21" fillId="24" borderId="0" xfId="55" applyNumberFormat="1" applyFont="1" applyFill="1" applyBorder="1">
      <alignment/>
      <protection/>
    </xf>
    <xf numFmtId="168" fontId="22" fillId="0" borderId="0" xfId="55" applyNumberFormat="1" applyFont="1" applyFill="1" applyBorder="1" applyAlignment="1">
      <alignment horizontal="center" vertical="top" wrapText="1"/>
      <protection/>
    </xf>
    <xf numFmtId="166" fontId="22" fillId="0" borderId="0" xfId="17" applyNumberFormat="1" applyFont="1" applyFill="1" applyBorder="1" applyAlignment="1" applyProtection="1">
      <alignment horizontal="center" vertical="top" wrapText="1"/>
      <protection/>
    </xf>
    <xf numFmtId="164" fontId="21" fillId="24" borderId="32" xfId="55" applyFont="1" applyFill="1" applyBorder="1" applyAlignment="1">
      <alignment horizontal="center"/>
      <protection/>
    </xf>
    <xf numFmtId="164" fontId="21" fillId="0" borderId="32" xfId="55" applyFont="1" applyFill="1" applyBorder="1" applyAlignment="1">
      <alignment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Муниципальный заказ 2003 год" xfId="55"/>
    <cellStyle name="Обычный_вып ТР  по адресам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workbookViewId="0" topLeftCell="A179">
      <selection activeCell="A1" sqref="A1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  <col min="10" max="10" width="17.8515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4" t="s">
        <v>3</v>
      </c>
      <c r="B4" s="5"/>
      <c r="C4" s="6"/>
      <c r="D4" s="7"/>
      <c r="E4" s="7"/>
      <c r="F4" s="8"/>
      <c r="G4" s="9"/>
      <c r="H4" s="10"/>
    </row>
    <row r="5" spans="1:8" ht="13.5" customHeigh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  <c r="H5" s="17"/>
    </row>
    <row r="6" spans="1:8" ht="12.75" customHeight="1">
      <c r="A6" s="11"/>
      <c r="B6" s="12"/>
      <c r="C6" s="13"/>
      <c r="D6" s="14"/>
      <c r="E6" s="18" t="s">
        <v>11</v>
      </c>
      <c r="F6" s="16"/>
      <c r="G6" s="19" t="s">
        <v>12</v>
      </c>
      <c r="H6" s="20" t="s">
        <v>13</v>
      </c>
    </row>
    <row r="7" spans="1:8" ht="12.75">
      <c r="A7" s="11"/>
      <c r="B7" s="12"/>
      <c r="C7" s="13"/>
      <c r="D7" s="14"/>
      <c r="E7" s="21" t="s">
        <v>14</v>
      </c>
      <c r="F7" s="16"/>
      <c r="G7" s="19"/>
      <c r="H7" s="20"/>
    </row>
    <row r="8" spans="1:8" ht="12.75">
      <c r="A8" s="22" t="s">
        <v>15</v>
      </c>
      <c r="B8" s="23">
        <v>3</v>
      </c>
      <c r="C8" s="24" t="s">
        <v>16</v>
      </c>
      <c r="D8" s="25"/>
      <c r="E8" s="26">
        <v>917.92</v>
      </c>
      <c r="F8" s="27">
        <v>1137.48</v>
      </c>
      <c r="G8" s="28">
        <v>6</v>
      </c>
      <c r="H8" s="28">
        <f>ROUND(F8*G8,2)</f>
        <v>6824.88</v>
      </c>
    </row>
    <row r="9" spans="1:8" ht="12.75">
      <c r="A9" s="22" t="s">
        <v>15</v>
      </c>
      <c r="B9" s="23">
        <v>7</v>
      </c>
      <c r="C9" s="29" t="s">
        <v>17</v>
      </c>
      <c r="D9" s="30" t="s">
        <v>18</v>
      </c>
      <c r="E9" s="31">
        <v>1137.65</v>
      </c>
      <c r="F9" s="32">
        <v>1409.62</v>
      </c>
      <c r="G9" s="28">
        <v>3.54</v>
      </c>
      <c r="H9" s="28">
        <f>ROUND(F9*G9,2)</f>
        <v>4990.05</v>
      </c>
    </row>
    <row r="10" spans="1:8" ht="12.75">
      <c r="A10" s="33"/>
      <c r="B10" s="34"/>
      <c r="C10" s="35" t="s">
        <v>19</v>
      </c>
      <c r="D10" s="34"/>
      <c r="E10" s="34"/>
      <c r="F10" s="36"/>
      <c r="G10" s="36"/>
      <c r="H10" s="37">
        <f>SUM(H8:H9)</f>
        <v>11814.93</v>
      </c>
    </row>
    <row r="11" spans="1:8" ht="12.75">
      <c r="A11" s="33"/>
      <c r="B11" s="34"/>
      <c r="C11" s="35"/>
      <c r="D11" s="34"/>
      <c r="E11" s="34"/>
      <c r="F11" s="36"/>
      <c r="G11" s="36"/>
      <c r="H11" s="10"/>
    </row>
    <row r="12" spans="1:8" ht="12.75">
      <c r="A12" s="4" t="s">
        <v>20</v>
      </c>
      <c r="B12" s="5"/>
      <c r="C12" s="6"/>
      <c r="D12" s="7"/>
      <c r="E12" s="7"/>
      <c r="F12" s="8"/>
      <c r="G12" s="34"/>
      <c r="H12" s="10"/>
    </row>
    <row r="13" spans="1:8" ht="13.5" customHeight="1">
      <c r="A13" s="11" t="s">
        <v>4</v>
      </c>
      <c r="B13" s="12" t="s">
        <v>5</v>
      </c>
      <c r="C13" s="13" t="s">
        <v>6</v>
      </c>
      <c r="D13" s="14" t="s">
        <v>7</v>
      </c>
      <c r="E13" s="15" t="s">
        <v>8</v>
      </c>
      <c r="F13" s="16" t="s">
        <v>9</v>
      </c>
      <c r="G13" s="17" t="s">
        <v>10</v>
      </c>
      <c r="H13" s="17"/>
    </row>
    <row r="14" spans="1:8" ht="12.75" customHeight="1">
      <c r="A14" s="11"/>
      <c r="B14" s="12"/>
      <c r="C14" s="13"/>
      <c r="D14" s="14"/>
      <c r="E14" s="18" t="s">
        <v>11</v>
      </c>
      <c r="F14" s="16"/>
      <c r="G14" s="19" t="s">
        <v>12</v>
      </c>
      <c r="H14" s="20" t="s">
        <v>13</v>
      </c>
    </row>
    <row r="15" spans="1:8" ht="12.75">
      <c r="A15" s="11"/>
      <c r="B15" s="12"/>
      <c r="C15" s="13"/>
      <c r="D15" s="14"/>
      <c r="E15" s="21" t="s">
        <v>14</v>
      </c>
      <c r="F15" s="16"/>
      <c r="G15" s="19"/>
      <c r="H15" s="20"/>
    </row>
    <row r="16" spans="1:8" ht="12.75">
      <c r="A16" s="38" t="s">
        <v>21</v>
      </c>
      <c r="B16" s="23">
        <v>1</v>
      </c>
      <c r="C16" s="23" t="s">
        <v>22</v>
      </c>
      <c r="D16" s="39" t="s">
        <v>23</v>
      </c>
      <c r="E16" s="40">
        <v>853.24</v>
      </c>
      <c r="F16" s="41">
        <v>1057.17</v>
      </c>
      <c r="G16" s="28">
        <v>2.355</v>
      </c>
      <c r="H16" s="28">
        <f>ROUND(F16*G16,2)</f>
        <v>2489.64</v>
      </c>
    </row>
    <row r="17" spans="1:8" ht="12.75">
      <c r="A17" s="34"/>
      <c r="B17" s="34"/>
      <c r="C17" s="42" t="s">
        <v>19</v>
      </c>
      <c r="D17" s="43"/>
      <c r="E17" s="43"/>
      <c r="F17" s="44"/>
      <c r="G17" s="45"/>
      <c r="H17" s="46">
        <f>SUM(H16)</f>
        <v>2489.64</v>
      </c>
    </row>
    <row r="18" spans="1:8" ht="12.75">
      <c r="A18" s="34"/>
      <c r="B18" s="34"/>
      <c r="C18" s="42"/>
      <c r="D18" s="43"/>
      <c r="E18" s="43"/>
      <c r="F18" s="47"/>
      <c r="G18" s="45"/>
      <c r="H18" s="48"/>
    </row>
    <row r="19" spans="1:8" ht="12.75">
      <c r="A19" s="4" t="s">
        <v>24</v>
      </c>
      <c r="B19" s="5"/>
      <c r="C19" s="6"/>
      <c r="D19" s="7"/>
      <c r="E19" s="7"/>
      <c r="F19" s="49"/>
      <c r="G19" s="45"/>
      <c r="H19" s="48"/>
    </row>
    <row r="20" spans="1:8" ht="13.5" customHeight="1">
      <c r="A20" s="11" t="s">
        <v>4</v>
      </c>
      <c r="B20" s="12" t="s">
        <v>5</v>
      </c>
      <c r="C20" s="13" t="s">
        <v>6</v>
      </c>
      <c r="D20" s="14" t="s">
        <v>7</v>
      </c>
      <c r="E20" s="15" t="s">
        <v>8</v>
      </c>
      <c r="F20" s="16" t="s">
        <v>9</v>
      </c>
      <c r="G20" s="17" t="s">
        <v>10</v>
      </c>
      <c r="H20" s="17"/>
    </row>
    <row r="21" spans="1:8" ht="12.75" customHeight="1">
      <c r="A21" s="11"/>
      <c r="B21" s="12"/>
      <c r="C21" s="13"/>
      <c r="D21" s="14"/>
      <c r="E21" s="18" t="s">
        <v>11</v>
      </c>
      <c r="F21" s="16"/>
      <c r="G21" s="19" t="s">
        <v>12</v>
      </c>
      <c r="H21" s="20" t="s">
        <v>13</v>
      </c>
    </row>
    <row r="22" spans="1:8" ht="12.75">
      <c r="A22" s="11"/>
      <c r="B22" s="12"/>
      <c r="C22" s="13"/>
      <c r="D22" s="14"/>
      <c r="E22" s="21" t="s">
        <v>14</v>
      </c>
      <c r="F22" s="16"/>
      <c r="G22" s="19"/>
      <c r="H22" s="20"/>
    </row>
    <row r="23" spans="1:8" ht="12.75">
      <c r="A23" s="38" t="s">
        <v>25</v>
      </c>
      <c r="B23" s="23">
        <v>2</v>
      </c>
      <c r="C23" s="23" t="s">
        <v>26</v>
      </c>
      <c r="D23" s="50" t="s">
        <v>27</v>
      </c>
      <c r="E23" s="31">
        <v>1126.55</v>
      </c>
      <c r="F23" s="51">
        <v>1421.89</v>
      </c>
      <c r="G23" s="28">
        <v>4.8629</v>
      </c>
      <c r="H23" s="28">
        <f>ROUND(F23*G23,2)</f>
        <v>6914.51</v>
      </c>
    </row>
    <row r="24" spans="1:8" ht="12.75">
      <c r="A24" s="38" t="s">
        <v>25</v>
      </c>
      <c r="B24" s="23">
        <v>3</v>
      </c>
      <c r="C24" s="50" t="s">
        <v>28</v>
      </c>
      <c r="D24" s="50" t="s">
        <v>29</v>
      </c>
      <c r="E24" s="31">
        <v>853.24</v>
      </c>
      <c r="F24" s="51">
        <v>1057.17</v>
      </c>
      <c r="G24" s="28">
        <v>4.8629</v>
      </c>
      <c r="H24" s="28">
        <f>ROUND(F24*G24,2)</f>
        <v>5140.91</v>
      </c>
    </row>
    <row r="25" spans="1:8" ht="12.75">
      <c r="A25" s="34"/>
      <c r="B25" s="34"/>
      <c r="C25" s="42"/>
      <c r="D25" s="43"/>
      <c r="E25" s="43"/>
      <c r="F25" s="45"/>
      <c r="G25" s="45"/>
      <c r="H25" s="46">
        <f>SUM(H23:H24)</f>
        <v>12055.42</v>
      </c>
    </row>
    <row r="26" spans="1:8" ht="12.75">
      <c r="A26" s="34"/>
      <c r="B26" s="34"/>
      <c r="C26" s="42"/>
      <c r="D26" s="43"/>
      <c r="E26" s="43"/>
      <c r="F26" s="45"/>
      <c r="G26" s="45"/>
      <c r="H26" s="52"/>
    </row>
    <row r="27" spans="1:8" ht="12.75">
      <c r="A27" s="34"/>
      <c r="B27" s="34"/>
      <c r="C27" s="53" t="s">
        <v>30</v>
      </c>
      <c r="D27" s="54"/>
      <c r="E27" s="54"/>
      <c r="F27" s="45"/>
      <c r="G27" s="55"/>
      <c r="H27" s="48"/>
    </row>
    <row r="28" spans="1:8" ht="13.5" customHeight="1">
      <c r="A28" s="11" t="s">
        <v>4</v>
      </c>
      <c r="B28" s="12" t="s">
        <v>5</v>
      </c>
      <c r="C28" s="13" t="s">
        <v>6</v>
      </c>
      <c r="D28" s="14" t="s">
        <v>7</v>
      </c>
      <c r="E28" s="15" t="s">
        <v>8</v>
      </c>
      <c r="F28" s="16" t="s">
        <v>9</v>
      </c>
      <c r="G28" s="17" t="s">
        <v>10</v>
      </c>
      <c r="H28" s="17"/>
    </row>
    <row r="29" spans="1:8" ht="12.75" customHeight="1">
      <c r="A29" s="11"/>
      <c r="B29" s="12"/>
      <c r="C29" s="13"/>
      <c r="D29" s="14"/>
      <c r="E29" s="18" t="s">
        <v>11</v>
      </c>
      <c r="F29" s="16"/>
      <c r="G29" s="19" t="s">
        <v>12</v>
      </c>
      <c r="H29" s="20" t="s">
        <v>13</v>
      </c>
    </row>
    <row r="30" spans="1:8" ht="12.75">
      <c r="A30" s="11"/>
      <c r="B30" s="12"/>
      <c r="C30" s="13"/>
      <c r="D30" s="14"/>
      <c r="E30" s="21" t="s">
        <v>14</v>
      </c>
      <c r="F30" s="16"/>
      <c r="G30" s="19"/>
      <c r="H30" s="20"/>
    </row>
    <row r="31" spans="1:8" ht="12.75">
      <c r="A31" s="38" t="s">
        <v>31</v>
      </c>
      <c r="B31" s="23">
        <v>1</v>
      </c>
      <c r="C31" s="29" t="s">
        <v>32</v>
      </c>
      <c r="D31" s="39" t="s">
        <v>33</v>
      </c>
      <c r="E31" s="31">
        <v>21.72</v>
      </c>
      <c r="F31" s="51">
        <v>26.96</v>
      </c>
      <c r="G31" s="28">
        <v>6</v>
      </c>
      <c r="H31" s="28">
        <f>ROUND(F31*G31,2)</f>
        <v>161.76</v>
      </c>
    </row>
    <row r="32" spans="1:8" ht="12.75">
      <c r="A32" s="38" t="s">
        <v>31</v>
      </c>
      <c r="B32" s="23">
        <v>2</v>
      </c>
      <c r="C32" s="23" t="s">
        <v>34</v>
      </c>
      <c r="D32" s="39" t="s">
        <v>35</v>
      </c>
      <c r="E32" s="31">
        <v>2352.05</v>
      </c>
      <c r="F32" s="51">
        <v>2914.49</v>
      </c>
      <c r="G32" s="28">
        <v>72</v>
      </c>
      <c r="H32" s="28">
        <f>ROUND(F32*G32,2)</f>
        <v>209843.28</v>
      </c>
    </row>
    <row r="33" spans="1:8" ht="12.75">
      <c r="A33" s="34"/>
      <c r="B33" s="34"/>
      <c r="C33" s="56" t="s">
        <v>19</v>
      </c>
      <c r="D33" s="43"/>
      <c r="E33" s="43"/>
      <c r="F33" s="45"/>
      <c r="G33" s="9"/>
      <c r="H33" s="46">
        <f>SUM(H31:H32)</f>
        <v>210005.04</v>
      </c>
    </row>
    <row r="34" spans="1:8" ht="12.75">
      <c r="A34" s="34"/>
      <c r="B34" s="34"/>
      <c r="C34" s="42"/>
      <c r="D34" s="43"/>
      <c r="E34" s="43"/>
      <c r="F34" s="9"/>
      <c r="G34" s="45"/>
      <c r="H34" s="48"/>
    </row>
    <row r="35" spans="1:8" ht="12.75">
      <c r="A35" s="34"/>
      <c r="B35" s="34"/>
      <c r="C35" s="56" t="s">
        <v>36</v>
      </c>
      <c r="D35" s="57"/>
      <c r="E35" s="57"/>
      <c r="F35" s="57"/>
      <c r="G35" s="57"/>
      <c r="H35" s="58"/>
    </row>
    <row r="36" spans="1:8" ht="12.75" customHeight="1">
      <c r="A36" s="11" t="s">
        <v>4</v>
      </c>
      <c r="B36" s="12" t="s">
        <v>5</v>
      </c>
      <c r="C36" s="13" t="s">
        <v>6</v>
      </c>
      <c r="D36" s="14" t="s">
        <v>7</v>
      </c>
      <c r="E36" s="15" t="s">
        <v>8</v>
      </c>
      <c r="F36" s="16" t="s">
        <v>9</v>
      </c>
      <c r="G36" s="17" t="s">
        <v>10</v>
      </c>
      <c r="H36" s="17"/>
    </row>
    <row r="37" spans="1:8" ht="12.75" customHeight="1">
      <c r="A37" s="11"/>
      <c r="B37" s="12"/>
      <c r="C37" s="13"/>
      <c r="D37" s="14"/>
      <c r="E37" s="18" t="s">
        <v>11</v>
      </c>
      <c r="F37" s="16"/>
      <c r="G37" s="19" t="s">
        <v>12</v>
      </c>
      <c r="H37" s="20" t="s">
        <v>13</v>
      </c>
    </row>
    <row r="38" spans="1:8" ht="12.75">
      <c r="A38" s="11"/>
      <c r="B38" s="12"/>
      <c r="C38" s="13"/>
      <c r="D38" s="14"/>
      <c r="E38" s="21" t="s">
        <v>14</v>
      </c>
      <c r="F38" s="16"/>
      <c r="G38" s="19"/>
      <c r="H38" s="20"/>
    </row>
    <row r="39" spans="1:8" ht="12.75">
      <c r="A39" s="38" t="s">
        <v>37</v>
      </c>
      <c r="B39" s="23">
        <v>1</v>
      </c>
      <c r="C39" s="29" t="s">
        <v>38</v>
      </c>
      <c r="D39" s="30" t="s">
        <v>39</v>
      </c>
      <c r="E39" s="59">
        <v>2070.51</v>
      </c>
      <c r="F39" s="40">
        <v>2565.63</v>
      </c>
      <c r="G39" s="28">
        <v>1</v>
      </c>
      <c r="H39" s="28">
        <f>ROUND(F39*G39,2)</f>
        <v>2565.63</v>
      </c>
    </row>
    <row r="40" spans="1:8" ht="12.75">
      <c r="A40" s="38" t="s">
        <v>37</v>
      </c>
      <c r="B40" s="23">
        <v>2</v>
      </c>
      <c r="C40" s="50" t="s">
        <v>40</v>
      </c>
      <c r="D40" s="30" t="s">
        <v>41</v>
      </c>
      <c r="E40" s="59">
        <v>1378.85</v>
      </c>
      <c r="F40" s="40">
        <v>1708.55</v>
      </c>
      <c r="G40" s="28">
        <v>4</v>
      </c>
      <c r="H40" s="28">
        <f>ROUND(F40*G40,2)</f>
        <v>6834.2</v>
      </c>
    </row>
    <row r="41" spans="1:8" ht="12.75" customHeight="1">
      <c r="A41" s="38" t="s">
        <v>37</v>
      </c>
      <c r="B41" s="23">
        <v>3</v>
      </c>
      <c r="C41" s="29" t="s">
        <v>42</v>
      </c>
      <c r="D41" s="30" t="s">
        <v>39</v>
      </c>
      <c r="E41" s="59">
        <v>1378.85</v>
      </c>
      <c r="F41" s="40">
        <v>1708.55</v>
      </c>
      <c r="G41" s="28">
        <v>4</v>
      </c>
      <c r="H41" s="28">
        <f>ROUND(F41*G41,2)</f>
        <v>6834.2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SUM(H39:H41)</f>
        <v>16234.029999999999</v>
      </c>
    </row>
    <row r="43" spans="1:8" ht="12.75">
      <c r="A43" s="34"/>
      <c r="B43" s="34"/>
      <c r="C43" s="42"/>
      <c r="D43" s="43"/>
      <c r="E43" s="43"/>
      <c r="F43" s="45"/>
      <c r="G43" s="45"/>
      <c r="H43" s="48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v>36702.3422</v>
      </c>
    </row>
    <row r="46" spans="1:8" ht="13.5" customHeight="1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8" customHeight="1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67" t="s">
        <v>47</v>
      </c>
      <c r="B49" s="68"/>
      <c r="C49" s="69"/>
      <c r="D49" s="70"/>
      <c r="E49" s="70"/>
      <c r="F49" s="71"/>
      <c r="G49" s="72"/>
      <c r="H49" s="73"/>
    </row>
    <row r="50" spans="1:8" ht="13.5" customHeight="1">
      <c r="A50" s="74" t="s">
        <v>48</v>
      </c>
      <c r="B50" s="74" t="s">
        <v>48</v>
      </c>
      <c r="C50" s="75"/>
      <c r="D50" s="11" t="s">
        <v>49</v>
      </c>
      <c r="E50" s="74" t="s">
        <v>8</v>
      </c>
      <c r="F50" s="76" t="s">
        <v>9</v>
      </c>
      <c r="G50" s="17" t="s">
        <v>10</v>
      </c>
      <c r="H50" s="17"/>
    </row>
    <row r="51" spans="1:8" ht="12.75" customHeight="1">
      <c r="A51" s="77" t="s">
        <v>50</v>
      </c>
      <c r="B51" s="78" t="s">
        <v>51</v>
      </c>
      <c r="C51" s="79" t="s">
        <v>6</v>
      </c>
      <c r="D51" s="11"/>
      <c r="E51" s="77" t="s">
        <v>11</v>
      </c>
      <c r="F51" s="80" t="s">
        <v>52</v>
      </c>
      <c r="G51" s="81" t="s">
        <v>12</v>
      </c>
      <c r="H51" s="82" t="s">
        <v>13</v>
      </c>
    </row>
    <row r="52" spans="1:8" ht="12.75">
      <c r="A52" s="83" t="s">
        <v>53</v>
      </c>
      <c r="B52" s="78"/>
      <c r="C52" s="84"/>
      <c r="D52" s="11"/>
      <c r="E52" s="83" t="s">
        <v>14</v>
      </c>
      <c r="F52" s="85"/>
      <c r="G52" s="81"/>
      <c r="H52" s="82"/>
    </row>
    <row r="53" spans="1:8" ht="12.75">
      <c r="A53" s="22" t="s">
        <v>15</v>
      </c>
      <c r="B53" s="86"/>
      <c r="C53" s="87" t="s">
        <v>54</v>
      </c>
      <c r="D53" s="88" t="s">
        <v>55</v>
      </c>
      <c r="E53" s="31"/>
      <c r="F53" s="31"/>
      <c r="G53" s="28"/>
      <c r="H53" s="28"/>
    </row>
    <row r="54" spans="1:8" ht="12.75">
      <c r="A54" s="22" t="s">
        <v>15</v>
      </c>
      <c r="B54" s="86">
        <v>15</v>
      </c>
      <c r="C54" s="89" t="s">
        <v>56</v>
      </c>
      <c r="D54" s="88"/>
      <c r="E54" s="31">
        <v>47.94</v>
      </c>
      <c r="F54" s="90">
        <v>589.9813763839999</v>
      </c>
      <c r="G54" s="28">
        <v>38</v>
      </c>
      <c r="H54" s="28">
        <f>ROUND(F54*G54,2)</f>
        <v>22419.29</v>
      </c>
    </row>
    <row r="55" spans="1:8" ht="12.75">
      <c r="A55" s="22" t="s">
        <v>15</v>
      </c>
      <c r="B55" s="86">
        <v>16</v>
      </c>
      <c r="C55" s="89" t="s">
        <v>57</v>
      </c>
      <c r="D55" s="88"/>
      <c r="E55" s="31">
        <v>60.97</v>
      </c>
      <c r="F55" s="90">
        <v>631.2994127360001</v>
      </c>
      <c r="G55" s="28">
        <v>52</v>
      </c>
      <c r="H55" s="28">
        <f>ROUND(F55*G55,2)</f>
        <v>32827.57</v>
      </c>
    </row>
    <row r="56" spans="1:8" ht="12.75">
      <c r="A56" s="22" t="s">
        <v>15</v>
      </c>
      <c r="B56" s="86">
        <v>17</v>
      </c>
      <c r="C56" s="89" t="s">
        <v>58</v>
      </c>
      <c r="D56" s="88"/>
      <c r="E56" s="31">
        <v>82.53</v>
      </c>
      <c r="F56" s="90">
        <v>684.5120802560001</v>
      </c>
      <c r="G56" s="28">
        <v>28.5</v>
      </c>
      <c r="H56" s="28">
        <f>ROUND(F56*G56,2)</f>
        <v>19508.59</v>
      </c>
    </row>
    <row r="57" spans="1:8" ht="12.75">
      <c r="A57" s="22" t="s">
        <v>15</v>
      </c>
      <c r="B57" s="86">
        <v>18</v>
      </c>
      <c r="C57" s="89" t="s">
        <v>59</v>
      </c>
      <c r="D57" s="88"/>
      <c r="E57" s="31">
        <v>171.46</v>
      </c>
      <c r="F57" s="90">
        <v>815.378316608</v>
      </c>
      <c r="G57" s="28">
        <v>21</v>
      </c>
      <c r="H57" s="28">
        <f>ROUND(F57*G57,2)</f>
        <v>17122.94</v>
      </c>
    </row>
    <row r="58" spans="1:8" ht="12.75">
      <c r="A58" s="22" t="s">
        <v>15</v>
      </c>
      <c r="B58" s="86">
        <v>19</v>
      </c>
      <c r="C58" s="89" t="s">
        <v>60</v>
      </c>
      <c r="D58" s="88"/>
      <c r="E58" s="31">
        <v>177.05</v>
      </c>
      <c r="F58" s="90">
        <v>849.762584128</v>
      </c>
      <c r="G58" s="28">
        <v>70</v>
      </c>
      <c r="H58" s="28">
        <f aca="true" t="shared" si="0" ref="H58:H99">ROUND(F58*G58,2)</f>
        <v>59483.38</v>
      </c>
    </row>
    <row r="59" spans="1:8" ht="12.75">
      <c r="A59" s="22" t="s">
        <v>15</v>
      </c>
      <c r="B59" s="86">
        <v>20</v>
      </c>
      <c r="C59" s="89" t="s">
        <v>61</v>
      </c>
      <c r="D59" s="88"/>
      <c r="E59" s="31">
        <v>199.87</v>
      </c>
      <c r="F59" s="90">
        <v>902.61662048</v>
      </c>
      <c r="G59" s="28">
        <v>70</v>
      </c>
      <c r="H59" s="28">
        <f t="shared" si="0"/>
        <v>63183.16</v>
      </c>
    </row>
    <row r="60" spans="1:8" ht="12.75">
      <c r="A60" s="22" t="s">
        <v>15</v>
      </c>
      <c r="B60" s="86">
        <v>23</v>
      </c>
      <c r="C60" s="89" t="s">
        <v>62</v>
      </c>
      <c r="D60" s="88"/>
      <c r="E60" s="31">
        <v>241.48</v>
      </c>
      <c r="F60" s="90">
        <v>759.0517133300002</v>
      </c>
      <c r="G60" s="28">
        <v>24</v>
      </c>
      <c r="H60" s="28">
        <f t="shared" si="0"/>
        <v>18217.24</v>
      </c>
    </row>
    <row r="61" spans="1:8" ht="12.75">
      <c r="A61" s="22" t="s">
        <v>15</v>
      </c>
      <c r="B61" s="86">
        <v>24</v>
      </c>
      <c r="C61" s="89" t="s">
        <v>63</v>
      </c>
      <c r="D61" s="88"/>
      <c r="E61" s="31">
        <v>296.26</v>
      </c>
      <c r="F61" s="90">
        <v>879.8115153160003</v>
      </c>
      <c r="G61" s="28">
        <v>16</v>
      </c>
      <c r="H61" s="28">
        <f t="shared" si="0"/>
        <v>14076.98</v>
      </c>
    </row>
    <row r="62" spans="1:8" ht="12.75">
      <c r="A62" s="22" t="s">
        <v>15</v>
      </c>
      <c r="B62" s="86">
        <v>30</v>
      </c>
      <c r="C62" s="89" t="s">
        <v>64</v>
      </c>
      <c r="D62" s="88"/>
      <c r="E62" s="31">
        <v>450.77</v>
      </c>
      <c r="F62" s="90">
        <v>1176.3111883220004</v>
      </c>
      <c r="G62" s="28">
        <v>2.5</v>
      </c>
      <c r="H62" s="28">
        <f t="shared" si="0"/>
        <v>2940.78</v>
      </c>
    </row>
    <row r="63" spans="1:8" ht="12.75">
      <c r="A63" s="22" t="s">
        <v>15</v>
      </c>
      <c r="B63" s="86"/>
      <c r="C63" s="87" t="s">
        <v>65</v>
      </c>
      <c r="D63" s="88" t="s">
        <v>55</v>
      </c>
      <c r="E63" s="31"/>
      <c r="F63" s="31"/>
      <c r="G63" s="26"/>
      <c r="H63" s="28">
        <f t="shared" si="0"/>
        <v>0</v>
      </c>
    </row>
    <row r="64" spans="1:8" ht="12.75">
      <c r="A64" s="22" t="s">
        <v>15</v>
      </c>
      <c r="B64" s="86">
        <v>32</v>
      </c>
      <c r="C64" s="89" t="s">
        <v>66</v>
      </c>
      <c r="D64" s="88"/>
      <c r="E64" s="31">
        <v>659.42</v>
      </c>
      <c r="F64" s="90">
        <v>1096.9355272640003</v>
      </c>
      <c r="G64" s="28">
        <v>4</v>
      </c>
      <c r="H64" s="28">
        <f t="shared" si="0"/>
        <v>4387.74</v>
      </c>
    </row>
    <row r="65" spans="1:8" ht="12.75">
      <c r="A65" s="22" t="s">
        <v>15</v>
      </c>
      <c r="B65" s="86"/>
      <c r="C65" s="87" t="s">
        <v>67</v>
      </c>
      <c r="D65" s="88" t="s">
        <v>55</v>
      </c>
      <c r="E65" s="31"/>
      <c r="F65" s="31"/>
      <c r="G65" s="26"/>
      <c r="H65" s="28">
        <f t="shared" si="0"/>
        <v>0</v>
      </c>
    </row>
    <row r="66" spans="1:8" ht="12.75">
      <c r="A66" s="22" t="s">
        <v>15</v>
      </c>
      <c r="B66" s="86">
        <v>34</v>
      </c>
      <c r="C66" s="89" t="s">
        <v>66</v>
      </c>
      <c r="D66" s="88"/>
      <c r="E66" s="31">
        <v>308.32</v>
      </c>
      <c r="F66" s="90">
        <v>976.9461832000001</v>
      </c>
      <c r="G66" s="28">
        <v>13</v>
      </c>
      <c r="H66" s="28">
        <f t="shared" si="0"/>
        <v>12700.3</v>
      </c>
    </row>
    <row r="67" spans="1:8" ht="12.75">
      <c r="A67" s="22" t="s">
        <v>15</v>
      </c>
      <c r="B67" s="86">
        <v>35</v>
      </c>
      <c r="C67" s="87" t="s">
        <v>68</v>
      </c>
      <c r="D67" s="88" t="s">
        <v>69</v>
      </c>
      <c r="E67" s="31">
        <v>13.1</v>
      </c>
      <c r="F67" s="90">
        <v>148.86607922</v>
      </c>
      <c r="G67" s="28">
        <v>4</v>
      </c>
      <c r="H67" s="28">
        <f t="shared" si="0"/>
        <v>595.46</v>
      </c>
    </row>
    <row r="68" spans="1:8" ht="12.75">
      <c r="A68" s="22" t="s">
        <v>15</v>
      </c>
      <c r="B68" s="86"/>
      <c r="C68" s="87" t="s">
        <v>70</v>
      </c>
      <c r="D68" s="88" t="s">
        <v>71</v>
      </c>
      <c r="E68" s="31"/>
      <c r="F68" s="31"/>
      <c r="G68" s="26"/>
      <c r="H68" s="28">
        <f t="shared" si="0"/>
        <v>0</v>
      </c>
    </row>
    <row r="69" spans="1:8" ht="12.75">
      <c r="A69" s="22" t="s">
        <v>15</v>
      </c>
      <c r="B69" s="86">
        <v>40</v>
      </c>
      <c r="C69" s="89" t="s">
        <v>72</v>
      </c>
      <c r="D69" s="88"/>
      <c r="E69" s="31">
        <v>70.92</v>
      </c>
      <c r="F69" s="90">
        <v>217.09327922</v>
      </c>
      <c r="G69" s="28">
        <v>3</v>
      </c>
      <c r="H69" s="28">
        <f t="shared" si="0"/>
        <v>651.28</v>
      </c>
    </row>
    <row r="70" spans="1:8" ht="12.75">
      <c r="A70" s="22" t="s">
        <v>15</v>
      </c>
      <c r="B70" s="86"/>
      <c r="C70" s="87" t="s">
        <v>73</v>
      </c>
      <c r="D70" s="88" t="s">
        <v>33</v>
      </c>
      <c r="E70" s="31"/>
      <c r="F70" s="31"/>
      <c r="G70" s="26"/>
      <c r="H70" s="28">
        <f t="shared" si="0"/>
        <v>0</v>
      </c>
    </row>
    <row r="71" spans="1:8" ht="12.75">
      <c r="A71" s="22" t="s">
        <v>15</v>
      </c>
      <c r="B71" s="86">
        <v>47</v>
      </c>
      <c r="C71" s="89" t="s">
        <v>74</v>
      </c>
      <c r="D71" s="88"/>
      <c r="E71" s="31">
        <v>1135.98</v>
      </c>
      <c r="F71" s="90">
        <v>2086.902360704</v>
      </c>
      <c r="G71" s="28">
        <v>4</v>
      </c>
      <c r="H71" s="28">
        <f t="shared" si="0"/>
        <v>8347.61</v>
      </c>
    </row>
    <row r="72" spans="1:8" ht="12.75">
      <c r="A72" s="22" t="s">
        <v>15</v>
      </c>
      <c r="B72" s="86">
        <v>48</v>
      </c>
      <c r="C72" s="89" t="s">
        <v>75</v>
      </c>
      <c r="D72" s="88"/>
      <c r="E72" s="31">
        <v>1773.27</v>
      </c>
      <c r="F72" s="90">
        <v>2838.925960704</v>
      </c>
      <c r="G72" s="28">
        <v>2</v>
      </c>
      <c r="H72" s="28">
        <f t="shared" si="0"/>
        <v>5677.85</v>
      </c>
    </row>
    <row r="73" spans="1:8" ht="12.75">
      <c r="A73" s="22" t="s">
        <v>15</v>
      </c>
      <c r="B73" s="86"/>
      <c r="C73" s="87" t="s">
        <v>76</v>
      </c>
      <c r="D73" s="88" t="s">
        <v>33</v>
      </c>
      <c r="E73" s="91"/>
      <c r="F73" s="40"/>
      <c r="G73" s="26"/>
      <c r="H73" s="28">
        <f t="shared" si="0"/>
        <v>0</v>
      </c>
    </row>
    <row r="74" spans="1:8" ht="12.75">
      <c r="A74" s="22" t="s">
        <v>15</v>
      </c>
      <c r="B74" s="86">
        <v>51</v>
      </c>
      <c r="C74" s="89" t="s">
        <v>77</v>
      </c>
      <c r="D74" s="88"/>
      <c r="E74" s="31">
        <v>79.64</v>
      </c>
      <c r="F74" s="90">
        <v>193.47016330000002</v>
      </c>
      <c r="G74" s="28">
        <v>1</v>
      </c>
      <c r="H74" s="28">
        <f t="shared" si="0"/>
        <v>193.47</v>
      </c>
    </row>
    <row r="75" spans="1:8" ht="12.75">
      <c r="A75" s="22" t="s">
        <v>15</v>
      </c>
      <c r="B75" s="86">
        <v>53</v>
      </c>
      <c r="C75" s="87" t="s">
        <v>78</v>
      </c>
      <c r="D75" s="88" t="s">
        <v>33</v>
      </c>
      <c r="E75" s="31">
        <v>92.22</v>
      </c>
      <c r="F75" s="90">
        <v>237.400690416</v>
      </c>
      <c r="G75" s="28">
        <v>48</v>
      </c>
      <c r="H75" s="28">
        <f t="shared" si="0"/>
        <v>11395.23</v>
      </c>
    </row>
    <row r="76" spans="1:8" ht="12.75">
      <c r="A76" s="22" t="s">
        <v>15</v>
      </c>
      <c r="B76" s="86">
        <v>54</v>
      </c>
      <c r="C76" s="87" t="s">
        <v>79</v>
      </c>
      <c r="D76" s="88" t="s">
        <v>33</v>
      </c>
      <c r="E76" s="31">
        <v>245.01</v>
      </c>
      <c r="F76" s="90">
        <v>417.69189041600004</v>
      </c>
      <c r="G76" s="28">
        <v>37</v>
      </c>
      <c r="H76" s="28">
        <f t="shared" si="0"/>
        <v>15454.6</v>
      </c>
    </row>
    <row r="77" spans="1:8" ht="12.75">
      <c r="A77" s="22" t="s">
        <v>15</v>
      </c>
      <c r="B77" s="86">
        <v>55</v>
      </c>
      <c r="C77" s="87" t="s">
        <v>80</v>
      </c>
      <c r="D77" s="88" t="s">
        <v>33</v>
      </c>
      <c r="E77" s="31">
        <v>428.36</v>
      </c>
      <c r="F77" s="90">
        <v>634.053690416</v>
      </c>
      <c r="G77" s="28"/>
      <c r="H77" s="28">
        <f t="shared" si="0"/>
        <v>0</v>
      </c>
    </row>
    <row r="78" spans="1:8" ht="12.75">
      <c r="A78" s="22" t="s">
        <v>15</v>
      </c>
      <c r="B78" s="86">
        <v>57</v>
      </c>
      <c r="C78" s="89" t="s">
        <v>81</v>
      </c>
      <c r="D78" s="88" t="s">
        <v>33</v>
      </c>
      <c r="E78" s="31">
        <v>355</v>
      </c>
      <c r="F78" s="90">
        <v>365.94225096400004</v>
      </c>
      <c r="G78" s="28">
        <v>1</v>
      </c>
      <c r="H78" s="28">
        <f t="shared" si="0"/>
        <v>365.94</v>
      </c>
    </row>
    <row r="79" spans="1:8" ht="12.75">
      <c r="A79" s="22" t="s">
        <v>15</v>
      </c>
      <c r="B79" s="86"/>
      <c r="C79" s="87" t="s">
        <v>82</v>
      </c>
      <c r="D79" s="88" t="s">
        <v>39</v>
      </c>
      <c r="E79" s="31"/>
      <c r="F79" s="31"/>
      <c r="G79" s="26"/>
      <c r="H79" s="28">
        <f t="shared" si="0"/>
        <v>0</v>
      </c>
    </row>
    <row r="80" spans="1:8" ht="12.75">
      <c r="A80" s="22" t="s">
        <v>15</v>
      </c>
      <c r="B80" s="86">
        <v>58</v>
      </c>
      <c r="C80" s="89" t="s">
        <v>83</v>
      </c>
      <c r="D80" s="88"/>
      <c r="E80" s="31">
        <v>108.4</v>
      </c>
      <c r="F80" s="90">
        <v>292.755373952</v>
      </c>
      <c r="G80" s="28">
        <v>6</v>
      </c>
      <c r="H80" s="28">
        <f t="shared" si="0"/>
        <v>1756.53</v>
      </c>
    </row>
    <row r="81" spans="1:8" ht="12.75">
      <c r="A81" s="38" t="s">
        <v>15</v>
      </c>
      <c r="B81" s="86">
        <v>66</v>
      </c>
      <c r="C81" s="87" t="s">
        <v>84</v>
      </c>
      <c r="D81" s="88" t="s">
        <v>33</v>
      </c>
      <c r="E81" s="31">
        <v>21.59</v>
      </c>
      <c r="F81" s="90">
        <v>116.40959925199999</v>
      </c>
      <c r="G81" s="28">
        <v>43</v>
      </c>
      <c r="H81" s="28">
        <f t="shared" si="0"/>
        <v>5005.61</v>
      </c>
    </row>
    <row r="82" spans="1:8" ht="12.75">
      <c r="A82" s="38" t="s">
        <v>15</v>
      </c>
      <c r="B82" s="92">
        <v>67</v>
      </c>
      <c r="C82" s="87" t="s">
        <v>85</v>
      </c>
      <c r="D82" s="88" t="s">
        <v>33</v>
      </c>
      <c r="E82" s="31">
        <v>11.31</v>
      </c>
      <c r="F82" s="90">
        <v>48.59463285600002</v>
      </c>
      <c r="G82" s="28">
        <v>66</v>
      </c>
      <c r="H82" s="28">
        <f t="shared" si="0"/>
        <v>3207.25</v>
      </c>
    </row>
    <row r="83" spans="1:8" ht="12.75">
      <c r="A83" s="38" t="s">
        <v>15</v>
      </c>
      <c r="B83" s="86">
        <v>78</v>
      </c>
      <c r="C83" s="87" t="s">
        <v>86</v>
      </c>
      <c r="D83" s="88" t="s">
        <v>87</v>
      </c>
      <c r="E83" s="31">
        <v>8.61</v>
      </c>
      <c r="F83" s="90">
        <v>44.460143228</v>
      </c>
      <c r="G83" s="28">
        <v>2</v>
      </c>
      <c r="H83" s="28">
        <f t="shared" si="0"/>
        <v>88.92</v>
      </c>
    </row>
    <row r="84" spans="1:8" ht="12.75">
      <c r="A84" s="38" t="s">
        <v>15</v>
      </c>
      <c r="B84" s="92">
        <v>83</v>
      </c>
      <c r="C84" s="87" t="s">
        <v>88</v>
      </c>
      <c r="D84" s="88" t="s">
        <v>89</v>
      </c>
      <c r="E84" s="40">
        <v>48.76</v>
      </c>
      <c r="F84" s="90">
        <v>309.80351618400005</v>
      </c>
      <c r="G84" s="28"/>
      <c r="H84" s="28">
        <f t="shared" si="0"/>
        <v>0</v>
      </c>
    </row>
    <row r="85" spans="1:8" ht="12.75">
      <c r="A85" s="38" t="s">
        <v>15</v>
      </c>
      <c r="B85" s="86">
        <v>90</v>
      </c>
      <c r="C85" s="87" t="s">
        <v>90</v>
      </c>
      <c r="D85" s="93" t="s">
        <v>91</v>
      </c>
      <c r="E85" s="59">
        <v>140.87</v>
      </c>
      <c r="F85" s="90">
        <v>544.032750904</v>
      </c>
      <c r="G85" s="28">
        <v>2</v>
      </c>
      <c r="H85" s="28">
        <f t="shared" si="0"/>
        <v>1088.07</v>
      </c>
    </row>
    <row r="86" spans="1:8" ht="12.75">
      <c r="A86" s="38" t="s">
        <v>15</v>
      </c>
      <c r="B86" s="92">
        <v>91</v>
      </c>
      <c r="C86" s="87" t="s">
        <v>92</v>
      </c>
      <c r="D86" s="93" t="s">
        <v>41</v>
      </c>
      <c r="E86" s="59"/>
      <c r="F86" s="90">
        <v>99.50326330000001</v>
      </c>
      <c r="G86" s="28">
        <v>8</v>
      </c>
      <c r="H86" s="28">
        <f t="shared" si="0"/>
        <v>796.03</v>
      </c>
    </row>
    <row r="87" spans="1:8" ht="12.75">
      <c r="A87" s="38" t="s">
        <v>15</v>
      </c>
      <c r="B87" s="86">
        <v>92</v>
      </c>
      <c r="C87" s="87" t="s">
        <v>93</v>
      </c>
      <c r="D87" s="93" t="s">
        <v>41</v>
      </c>
      <c r="E87" s="59">
        <v>114.06</v>
      </c>
      <c r="F87" s="90">
        <v>612.21606384</v>
      </c>
      <c r="G87" s="28">
        <v>2</v>
      </c>
      <c r="H87" s="28">
        <f t="shared" si="0"/>
        <v>1224.43</v>
      </c>
    </row>
    <row r="88" spans="1:8" ht="12.75">
      <c r="A88" s="38" t="s">
        <v>15</v>
      </c>
      <c r="B88" s="92">
        <v>93</v>
      </c>
      <c r="C88" s="87" t="s">
        <v>94</v>
      </c>
      <c r="D88" s="93" t="s">
        <v>95</v>
      </c>
      <c r="E88" s="59">
        <v>295.37</v>
      </c>
      <c r="F88" s="90">
        <v>492.3745874</v>
      </c>
      <c r="G88" s="28">
        <v>2</v>
      </c>
      <c r="H88" s="28">
        <f t="shared" si="0"/>
        <v>984.75</v>
      </c>
    </row>
    <row r="89" spans="1:8" ht="12.75">
      <c r="A89" s="38" t="s">
        <v>96</v>
      </c>
      <c r="B89" s="94" t="s">
        <v>97</v>
      </c>
      <c r="C89" s="87" t="s">
        <v>98</v>
      </c>
      <c r="D89" s="30" t="s">
        <v>39</v>
      </c>
      <c r="E89" s="23"/>
      <c r="F89" s="95">
        <v>12114.96</v>
      </c>
      <c r="G89" s="28"/>
      <c r="H89" s="28">
        <f t="shared" si="0"/>
        <v>0</v>
      </c>
    </row>
    <row r="90" spans="1:8" ht="12.75">
      <c r="A90" s="38" t="s">
        <v>96</v>
      </c>
      <c r="B90" s="94">
        <v>111</v>
      </c>
      <c r="C90" s="29" t="s">
        <v>99</v>
      </c>
      <c r="D90" s="30" t="s">
        <v>100</v>
      </c>
      <c r="E90" s="95"/>
      <c r="F90" s="90"/>
      <c r="G90" s="28"/>
      <c r="H90" s="28">
        <f t="shared" si="0"/>
        <v>0</v>
      </c>
    </row>
    <row r="91" spans="1:8" ht="12.75">
      <c r="A91" s="38" t="s">
        <v>96</v>
      </c>
      <c r="B91" s="94">
        <v>112</v>
      </c>
      <c r="C91" s="96" t="s">
        <v>101</v>
      </c>
      <c r="D91" s="30" t="s">
        <v>102</v>
      </c>
      <c r="E91" s="95">
        <v>12.03</v>
      </c>
      <c r="F91" s="90">
        <v>127.68838868200002</v>
      </c>
      <c r="G91" s="28">
        <v>14</v>
      </c>
      <c r="H91" s="28">
        <f t="shared" si="0"/>
        <v>1787.64</v>
      </c>
    </row>
    <row r="92" spans="1:8" ht="12.75">
      <c r="A92" s="38" t="s">
        <v>96</v>
      </c>
      <c r="B92" s="94"/>
      <c r="C92" s="29" t="s">
        <v>103</v>
      </c>
      <c r="D92" s="30"/>
      <c r="E92" s="95"/>
      <c r="F92" s="95">
        <v>206.96678766400004</v>
      </c>
      <c r="G92" s="28">
        <v>298.45</v>
      </c>
      <c r="H92" s="28">
        <f t="shared" si="0"/>
        <v>61769.24</v>
      </c>
    </row>
    <row r="93" spans="1:8" ht="12.75">
      <c r="A93" s="38" t="s">
        <v>96</v>
      </c>
      <c r="B93" s="94">
        <v>116</v>
      </c>
      <c r="C93" s="29" t="s">
        <v>104</v>
      </c>
      <c r="D93" s="30"/>
      <c r="E93" s="95"/>
      <c r="F93" s="90"/>
      <c r="G93" s="28"/>
      <c r="H93" s="28">
        <f t="shared" si="0"/>
        <v>0</v>
      </c>
    </row>
    <row r="94" spans="1:8" ht="12.75">
      <c r="A94" s="38" t="s">
        <v>96</v>
      </c>
      <c r="B94" s="94"/>
      <c r="C94" s="96" t="s">
        <v>105</v>
      </c>
      <c r="D94" s="30" t="s">
        <v>39</v>
      </c>
      <c r="E94" s="95"/>
      <c r="F94" s="95">
        <v>58.49499553400001</v>
      </c>
      <c r="G94" s="28">
        <v>2</v>
      </c>
      <c r="H94" s="28">
        <f t="shared" si="0"/>
        <v>116.99</v>
      </c>
    </row>
    <row r="95" spans="1:8" ht="12.75">
      <c r="A95" s="38" t="s">
        <v>96</v>
      </c>
      <c r="B95" s="94">
        <v>117</v>
      </c>
      <c r="C95" s="96" t="s">
        <v>106</v>
      </c>
      <c r="D95" s="30" t="s">
        <v>39</v>
      </c>
      <c r="E95" s="95">
        <v>4.24</v>
      </c>
      <c r="F95" s="90">
        <v>46.970225212</v>
      </c>
      <c r="G95" s="28">
        <v>2</v>
      </c>
      <c r="H95" s="28">
        <f t="shared" si="0"/>
        <v>93.94</v>
      </c>
    </row>
    <row r="96" spans="1:8" ht="12.75">
      <c r="A96" s="38" t="s">
        <v>96</v>
      </c>
      <c r="B96" s="94">
        <v>118</v>
      </c>
      <c r="C96" s="29" t="s">
        <v>107</v>
      </c>
      <c r="D96" s="30"/>
      <c r="E96" s="95"/>
      <c r="F96" s="90"/>
      <c r="G96" s="28"/>
      <c r="H96" s="28">
        <f t="shared" si="0"/>
        <v>0</v>
      </c>
    </row>
    <row r="97" spans="1:8" ht="12.75">
      <c r="A97" s="38" t="s">
        <v>96</v>
      </c>
      <c r="B97" s="94">
        <v>120</v>
      </c>
      <c r="C97" s="96" t="s">
        <v>108</v>
      </c>
      <c r="D97" s="30" t="s">
        <v>109</v>
      </c>
      <c r="E97" s="95">
        <v>1.58</v>
      </c>
      <c r="F97" s="90">
        <v>52.228194550000005</v>
      </c>
      <c r="G97" s="28"/>
      <c r="H97" s="28">
        <f t="shared" si="0"/>
        <v>0</v>
      </c>
    </row>
    <row r="98" spans="1:8" ht="12.75">
      <c r="A98" s="38" t="s">
        <v>15</v>
      </c>
      <c r="B98" s="86">
        <v>132</v>
      </c>
      <c r="C98" s="87" t="s">
        <v>110</v>
      </c>
      <c r="D98" s="93" t="s">
        <v>41</v>
      </c>
      <c r="E98" s="59">
        <v>954.31</v>
      </c>
      <c r="F98" s="90">
        <v>1478.3259015679998</v>
      </c>
      <c r="G98" s="28"/>
      <c r="H98" s="28">
        <f t="shared" si="0"/>
        <v>0</v>
      </c>
    </row>
    <row r="99" spans="1:8" ht="12.75">
      <c r="A99" s="38" t="s">
        <v>15</v>
      </c>
      <c r="B99" s="86">
        <v>133</v>
      </c>
      <c r="C99" s="87" t="s">
        <v>111</v>
      </c>
      <c r="D99" s="93" t="s">
        <v>41</v>
      </c>
      <c r="E99" s="59">
        <v>0</v>
      </c>
      <c r="F99" s="40">
        <v>1726.0567578</v>
      </c>
      <c r="G99" s="28"/>
      <c r="H99" s="28">
        <f t="shared" si="0"/>
        <v>0</v>
      </c>
    </row>
    <row r="100" spans="1:8" ht="12.75">
      <c r="A100" s="97"/>
      <c r="B100" s="98"/>
      <c r="C100" s="99"/>
      <c r="D100" s="100"/>
      <c r="E100" s="2"/>
      <c r="F100" s="40"/>
      <c r="G100" s="101"/>
      <c r="H100" s="37">
        <f>SUM(H54:H99)</f>
        <v>387468.80999999994</v>
      </c>
    </row>
    <row r="101" spans="1:8" ht="12.75">
      <c r="A101" s="67" t="s">
        <v>112</v>
      </c>
      <c r="B101" s="68"/>
      <c r="C101" s="69"/>
      <c r="D101" s="70"/>
      <c r="E101" s="70"/>
      <c r="F101" s="71"/>
      <c r="G101" s="100"/>
      <c r="H101" s="73"/>
    </row>
    <row r="102" spans="1:8" ht="13.5" customHeight="1">
      <c r="A102" s="74" t="s">
        <v>48</v>
      </c>
      <c r="B102" s="74" t="s">
        <v>48</v>
      </c>
      <c r="C102" s="75"/>
      <c r="D102" s="11" t="s">
        <v>49</v>
      </c>
      <c r="E102" s="74" t="s">
        <v>8</v>
      </c>
      <c r="F102" s="102" t="s">
        <v>9</v>
      </c>
      <c r="G102" s="17" t="s">
        <v>10</v>
      </c>
      <c r="H102" s="17"/>
    </row>
    <row r="103" spans="1:8" ht="12.75" customHeight="1">
      <c r="A103" s="77" t="s">
        <v>50</v>
      </c>
      <c r="B103" s="78" t="s">
        <v>51</v>
      </c>
      <c r="C103" s="79" t="s">
        <v>6</v>
      </c>
      <c r="D103" s="11"/>
      <c r="E103" s="77" t="s">
        <v>11</v>
      </c>
      <c r="F103" s="103" t="s">
        <v>52</v>
      </c>
      <c r="G103" s="81" t="s">
        <v>12</v>
      </c>
      <c r="H103" s="82" t="s">
        <v>13</v>
      </c>
    </row>
    <row r="104" spans="1:8" ht="12.75">
      <c r="A104" s="83" t="s">
        <v>53</v>
      </c>
      <c r="B104" s="78"/>
      <c r="C104" s="84"/>
      <c r="D104" s="11"/>
      <c r="E104" s="83" t="s">
        <v>14</v>
      </c>
      <c r="F104" s="104"/>
      <c r="G104" s="81"/>
      <c r="H104" s="82"/>
    </row>
    <row r="105" spans="1:8" ht="12.75">
      <c r="A105" s="38" t="s">
        <v>21</v>
      </c>
      <c r="B105" s="92">
        <v>25</v>
      </c>
      <c r="C105" s="87" t="s">
        <v>113</v>
      </c>
      <c r="D105" s="88" t="s">
        <v>114</v>
      </c>
      <c r="E105" s="31">
        <v>225.66</v>
      </c>
      <c r="F105" s="31">
        <v>484.31963884799995</v>
      </c>
      <c r="G105" s="28">
        <v>44.4</v>
      </c>
      <c r="H105" s="28">
        <f>ROUND(F105*G105,2)</f>
        <v>21503.79</v>
      </c>
    </row>
    <row r="106" spans="1:8" ht="12.75">
      <c r="A106" s="38" t="s">
        <v>21</v>
      </c>
      <c r="B106" s="92">
        <v>51</v>
      </c>
      <c r="C106" s="87" t="s">
        <v>115</v>
      </c>
      <c r="D106" s="88" t="s">
        <v>116</v>
      </c>
      <c r="E106" s="40">
        <v>214.3</v>
      </c>
      <c r="F106" s="40">
        <v>336.441072128</v>
      </c>
      <c r="G106" s="28">
        <v>54</v>
      </c>
      <c r="H106" s="28">
        <f>ROUND(F106*G106,2)</f>
        <v>18167.82</v>
      </c>
    </row>
    <row r="107" spans="1:8" ht="12.75">
      <c r="A107" s="38" t="s">
        <v>21</v>
      </c>
      <c r="B107" s="86">
        <v>63</v>
      </c>
      <c r="C107" s="29" t="s">
        <v>117</v>
      </c>
      <c r="D107" s="30" t="s">
        <v>118</v>
      </c>
      <c r="E107" s="95"/>
      <c r="F107" s="95">
        <v>1150.87598784</v>
      </c>
      <c r="G107" s="28">
        <v>11.75</v>
      </c>
      <c r="H107" s="28">
        <f>ROUND(F107*G107,2)</f>
        <v>13522.79</v>
      </c>
    </row>
    <row r="108" spans="1:8" ht="12.75">
      <c r="A108" s="22" t="s">
        <v>119</v>
      </c>
      <c r="B108" s="86">
        <v>70</v>
      </c>
      <c r="C108" s="105" t="s">
        <v>120</v>
      </c>
      <c r="D108" s="88" t="s">
        <v>121</v>
      </c>
      <c r="E108" s="40">
        <v>133.38</v>
      </c>
      <c r="F108" s="40">
        <v>271.772676216</v>
      </c>
      <c r="G108" s="28">
        <v>12</v>
      </c>
      <c r="H108" s="28">
        <f>ROUND(F108*G108,2)</f>
        <v>3261.27</v>
      </c>
    </row>
    <row r="109" spans="1:8" ht="12.75">
      <c r="A109" s="98"/>
      <c r="B109" s="98"/>
      <c r="C109" s="42" t="s">
        <v>19</v>
      </c>
      <c r="D109" s="106"/>
      <c r="E109" s="2"/>
      <c r="F109" s="2"/>
      <c r="G109" s="107"/>
      <c r="H109" s="108">
        <f>SUM(H105:H108)</f>
        <v>56455.67</v>
      </c>
    </row>
    <row r="110" spans="1:8" ht="12.75">
      <c r="A110" s="67" t="s">
        <v>122</v>
      </c>
      <c r="B110" s="68"/>
      <c r="C110" s="69"/>
      <c r="D110" s="70"/>
      <c r="E110" s="70"/>
      <c r="F110" s="109"/>
      <c r="G110" s="110"/>
      <c r="H110" s="111"/>
    </row>
    <row r="111" spans="1:8" ht="13.5" customHeight="1">
      <c r="A111" s="74" t="s">
        <v>48</v>
      </c>
      <c r="B111" s="74" t="s">
        <v>48</v>
      </c>
      <c r="C111" s="75"/>
      <c r="D111" s="11" t="s">
        <v>49</v>
      </c>
      <c r="E111" s="74" t="s">
        <v>8</v>
      </c>
      <c r="F111" s="102" t="s">
        <v>9</v>
      </c>
      <c r="G111" s="17" t="s">
        <v>10</v>
      </c>
      <c r="H111" s="17"/>
    </row>
    <row r="112" spans="1:8" ht="12.75" customHeight="1">
      <c r="A112" s="77" t="s">
        <v>50</v>
      </c>
      <c r="B112" s="78" t="s">
        <v>51</v>
      </c>
      <c r="C112" s="79" t="s">
        <v>6</v>
      </c>
      <c r="D112" s="11"/>
      <c r="E112" s="77" t="s">
        <v>11</v>
      </c>
      <c r="F112" s="103" t="s">
        <v>52</v>
      </c>
      <c r="G112" s="81" t="s">
        <v>12</v>
      </c>
      <c r="H112" s="82" t="s">
        <v>13</v>
      </c>
    </row>
    <row r="113" spans="1:8" ht="12.75">
      <c r="A113" s="83" t="s">
        <v>53</v>
      </c>
      <c r="B113" s="78"/>
      <c r="C113" s="84"/>
      <c r="D113" s="11"/>
      <c r="E113" s="83" t="s">
        <v>14</v>
      </c>
      <c r="F113" s="104"/>
      <c r="G113" s="81"/>
      <c r="H113" s="82"/>
    </row>
    <row r="114" spans="1:8" ht="12.75">
      <c r="A114" s="112" t="s">
        <v>25</v>
      </c>
      <c r="B114" s="113">
        <v>7</v>
      </c>
      <c r="C114" s="87" t="s">
        <v>123</v>
      </c>
      <c r="D114" s="88" t="s">
        <v>124</v>
      </c>
      <c r="E114" s="31">
        <v>16.21</v>
      </c>
      <c r="F114" s="31">
        <v>58.623830612000006</v>
      </c>
      <c r="G114" s="28">
        <v>2</v>
      </c>
      <c r="H114" s="28">
        <f aca="true" t="shared" si="1" ref="H114:H125">ROUND(F114*G114,2)</f>
        <v>117.25</v>
      </c>
    </row>
    <row r="115" spans="1:8" ht="12.75">
      <c r="A115" s="112" t="s">
        <v>25</v>
      </c>
      <c r="B115" s="113">
        <v>41</v>
      </c>
      <c r="C115" s="105" t="s">
        <v>125</v>
      </c>
      <c r="D115" s="88" t="s">
        <v>126</v>
      </c>
      <c r="E115" s="40">
        <v>1022.9</v>
      </c>
      <c r="F115" s="40">
        <v>3459.6144926600005</v>
      </c>
      <c r="G115" s="28"/>
      <c r="H115" s="28">
        <f t="shared" si="1"/>
        <v>0</v>
      </c>
    </row>
    <row r="116" spans="1:8" ht="12.75">
      <c r="A116" s="112" t="s">
        <v>25</v>
      </c>
      <c r="B116" s="114"/>
      <c r="C116" s="87" t="s">
        <v>127</v>
      </c>
      <c r="D116" s="88"/>
      <c r="E116" s="40"/>
      <c r="F116" s="40"/>
      <c r="G116" s="28"/>
      <c r="H116" s="28">
        <f t="shared" si="1"/>
        <v>0</v>
      </c>
    </row>
    <row r="117" spans="1:8" ht="12.75">
      <c r="A117" s="112" t="s">
        <v>25</v>
      </c>
      <c r="B117" s="113">
        <v>58</v>
      </c>
      <c r="C117" s="89" t="s">
        <v>128</v>
      </c>
      <c r="D117" s="88" t="s">
        <v>129</v>
      </c>
      <c r="E117" s="40">
        <v>26.25</v>
      </c>
      <c r="F117" s="40">
        <v>155.75573747800001</v>
      </c>
      <c r="G117" s="28">
        <v>2</v>
      </c>
      <c r="H117" s="28">
        <f t="shared" si="1"/>
        <v>311.51</v>
      </c>
    </row>
    <row r="118" spans="1:8" ht="12.75">
      <c r="A118" s="112" t="s">
        <v>25</v>
      </c>
      <c r="B118" s="113">
        <v>61</v>
      </c>
      <c r="C118" s="89" t="s">
        <v>130</v>
      </c>
      <c r="D118" s="88" t="s">
        <v>129</v>
      </c>
      <c r="E118" s="40">
        <v>43.43</v>
      </c>
      <c r="F118" s="40">
        <v>106.94960504</v>
      </c>
      <c r="G118" s="28">
        <v>3</v>
      </c>
      <c r="H118" s="28">
        <f t="shared" si="1"/>
        <v>320.85</v>
      </c>
    </row>
    <row r="119" spans="1:8" ht="12.75">
      <c r="A119" s="112" t="s">
        <v>25</v>
      </c>
      <c r="B119" s="114"/>
      <c r="C119" s="87" t="s">
        <v>131</v>
      </c>
      <c r="D119" s="88"/>
      <c r="E119" s="40"/>
      <c r="F119" s="40"/>
      <c r="G119" s="28"/>
      <c r="H119" s="28">
        <f t="shared" si="1"/>
        <v>0</v>
      </c>
    </row>
    <row r="120" spans="1:8" ht="12.75">
      <c r="A120" s="112" t="s">
        <v>25</v>
      </c>
      <c r="B120" s="113">
        <v>65</v>
      </c>
      <c r="C120" s="89" t="s">
        <v>132</v>
      </c>
      <c r="D120" s="88" t="s">
        <v>133</v>
      </c>
      <c r="E120" s="40">
        <v>30.78</v>
      </c>
      <c r="F120" s="40">
        <v>166.50626092000005</v>
      </c>
      <c r="G120" s="28">
        <v>1</v>
      </c>
      <c r="H120" s="28">
        <f t="shared" si="1"/>
        <v>166.51</v>
      </c>
    </row>
    <row r="121" spans="1:8" ht="12.75">
      <c r="A121" s="112" t="s">
        <v>25</v>
      </c>
      <c r="B121" s="113">
        <v>66</v>
      </c>
      <c r="C121" s="89" t="s">
        <v>134</v>
      </c>
      <c r="D121" s="88" t="s">
        <v>133</v>
      </c>
      <c r="E121" s="40">
        <v>61.56</v>
      </c>
      <c r="F121" s="40">
        <v>312.27362016</v>
      </c>
      <c r="G121" s="28">
        <v>1</v>
      </c>
      <c r="H121" s="28">
        <f t="shared" si="1"/>
        <v>312.27</v>
      </c>
    </row>
    <row r="122" spans="1:8" ht="12.75">
      <c r="A122" s="112" t="s">
        <v>25</v>
      </c>
      <c r="B122" s="113">
        <v>74</v>
      </c>
      <c r="C122" s="87" t="s">
        <v>135</v>
      </c>
      <c r="D122" s="88" t="s">
        <v>126</v>
      </c>
      <c r="E122" s="31">
        <v>131.51</v>
      </c>
      <c r="F122" s="31">
        <v>424.387762208</v>
      </c>
      <c r="G122" s="28">
        <v>4.2</v>
      </c>
      <c r="H122" s="28">
        <f t="shared" si="1"/>
        <v>1782.43</v>
      </c>
    </row>
    <row r="123" spans="1:8" ht="12.75">
      <c r="A123" s="112" t="s">
        <v>25</v>
      </c>
      <c r="B123" s="113">
        <v>75</v>
      </c>
      <c r="C123" s="87" t="s">
        <v>136</v>
      </c>
      <c r="D123" s="88" t="s">
        <v>116</v>
      </c>
      <c r="E123" s="31">
        <v>83.54</v>
      </c>
      <c r="F123" s="31">
        <v>241.625218112</v>
      </c>
      <c r="G123" s="28">
        <v>5</v>
      </c>
      <c r="H123" s="28">
        <f t="shared" si="1"/>
        <v>1208.13</v>
      </c>
    </row>
    <row r="124" spans="1:8" ht="12.75">
      <c r="A124" s="112" t="s">
        <v>25</v>
      </c>
      <c r="B124" s="113">
        <v>90</v>
      </c>
      <c r="C124" s="87" t="s">
        <v>137</v>
      </c>
      <c r="D124" s="88" t="s">
        <v>138</v>
      </c>
      <c r="E124" s="31">
        <v>3739.41</v>
      </c>
      <c r="F124" s="31">
        <v>7289.179681104</v>
      </c>
      <c r="G124" s="28">
        <v>0.72</v>
      </c>
      <c r="H124" s="28">
        <f t="shared" si="1"/>
        <v>5248.21</v>
      </c>
    </row>
    <row r="125" spans="1:8" ht="12.75">
      <c r="A125" s="22" t="s">
        <v>139</v>
      </c>
      <c r="B125" s="86"/>
      <c r="C125" s="105"/>
      <c r="D125" s="115"/>
      <c r="E125" s="116"/>
      <c r="F125" s="117"/>
      <c r="G125" s="28">
        <v>0</v>
      </c>
      <c r="H125" s="28">
        <f t="shared" si="1"/>
        <v>0</v>
      </c>
    </row>
    <row r="126" spans="1:8" ht="12.75">
      <c r="A126" s="100"/>
      <c r="B126" s="98"/>
      <c r="C126" s="42"/>
      <c r="D126" s="106"/>
      <c r="E126" s="2"/>
      <c r="F126" s="2"/>
      <c r="G126" s="107"/>
      <c r="H126" s="108">
        <f>SUM(H114:H125)</f>
        <v>9467.16</v>
      </c>
    </row>
    <row r="127" spans="1:8" ht="12.75">
      <c r="A127" s="98"/>
      <c r="B127" s="98"/>
      <c r="C127" s="118" t="s">
        <v>30</v>
      </c>
      <c r="D127" s="119"/>
      <c r="E127" s="2"/>
      <c r="F127" s="2"/>
      <c r="G127" s="120"/>
      <c r="H127" s="111"/>
    </row>
    <row r="128" spans="1:8" ht="13.5" customHeight="1">
      <c r="A128" s="74" t="s">
        <v>48</v>
      </c>
      <c r="B128" s="74" t="s">
        <v>48</v>
      </c>
      <c r="C128" s="75"/>
      <c r="D128" s="11" t="s">
        <v>49</v>
      </c>
      <c r="E128" s="74" t="s">
        <v>8</v>
      </c>
      <c r="F128" s="102" t="s">
        <v>9</v>
      </c>
      <c r="G128" s="17" t="s">
        <v>10</v>
      </c>
      <c r="H128" s="17"/>
    </row>
    <row r="129" spans="1:8" ht="12.75" customHeight="1">
      <c r="A129" s="77" t="s">
        <v>50</v>
      </c>
      <c r="B129" s="78" t="s">
        <v>51</v>
      </c>
      <c r="C129" s="79" t="s">
        <v>6</v>
      </c>
      <c r="D129" s="11"/>
      <c r="E129" s="77" t="s">
        <v>11</v>
      </c>
      <c r="F129" s="103" t="s">
        <v>52</v>
      </c>
      <c r="G129" s="81" t="s">
        <v>12</v>
      </c>
      <c r="H129" s="82" t="s">
        <v>13</v>
      </c>
    </row>
    <row r="130" spans="1:8" ht="12.75">
      <c r="A130" s="83" t="s">
        <v>53</v>
      </c>
      <c r="B130" s="78"/>
      <c r="C130" s="84"/>
      <c r="D130" s="11"/>
      <c r="E130" s="83" t="s">
        <v>14</v>
      </c>
      <c r="F130" s="104"/>
      <c r="G130" s="81"/>
      <c r="H130" s="82"/>
    </row>
    <row r="131" spans="1:8" ht="12.75">
      <c r="A131" s="112" t="s">
        <v>31</v>
      </c>
      <c r="B131" s="113"/>
      <c r="C131" s="87" t="s">
        <v>140</v>
      </c>
      <c r="D131" s="88"/>
      <c r="E131" s="31"/>
      <c r="F131" s="31"/>
      <c r="G131" s="26"/>
      <c r="H131" s="121"/>
    </row>
    <row r="132" spans="1:8" ht="12.75">
      <c r="A132" s="112" t="s">
        <v>31</v>
      </c>
      <c r="B132" s="113">
        <v>1</v>
      </c>
      <c r="C132" s="89" t="s">
        <v>141</v>
      </c>
      <c r="D132" s="88" t="s">
        <v>142</v>
      </c>
      <c r="E132" s="31">
        <v>61.99</v>
      </c>
      <c r="F132" s="31">
        <v>121.02360538</v>
      </c>
      <c r="G132" s="28">
        <v>99.5</v>
      </c>
      <c r="H132" s="28">
        <f aca="true" t="shared" si="2" ref="H132:H145">ROUND(F132*G132,2)</f>
        <v>12041.85</v>
      </c>
    </row>
    <row r="133" spans="1:8" ht="12.75">
      <c r="A133" s="112" t="s">
        <v>31</v>
      </c>
      <c r="B133" s="113">
        <v>2</v>
      </c>
      <c r="C133" s="89" t="s">
        <v>143</v>
      </c>
      <c r="D133" s="88" t="s">
        <v>144</v>
      </c>
      <c r="E133" s="31">
        <v>76.27</v>
      </c>
      <c r="F133" s="31">
        <v>150.97838014799999</v>
      </c>
      <c r="G133" s="28">
        <v>2</v>
      </c>
      <c r="H133" s="28">
        <f t="shared" si="2"/>
        <v>301.96</v>
      </c>
    </row>
    <row r="134" spans="1:8" ht="12.75">
      <c r="A134" s="112" t="s">
        <v>31</v>
      </c>
      <c r="B134" s="113">
        <v>4</v>
      </c>
      <c r="C134" s="87" t="s">
        <v>145</v>
      </c>
      <c r="D134" s="88" t="s">
        <v>33</v>
      </c>
      <c r="E134" s="31">
        <v>70.02</v>
      </c>
      <c r="F134" s="31">
        <v>106.42494322799999</v>
      </c>
      <c r="G134" s="28">
        <v>3</v>
      </c>
      <c r="H134" s="28">
        <f t="shared" si="2"/>
        <v>319.27</v>
      </c>
    </row>
    <row r="135" spans="1:8" ht="12.75">
      <c r="A135" s="112" t="s">
        <v>31</v>
      </c>
      <c r="B135" s="113">
        <v>5</v>
      </c>
      <c r="C135" s="87" t="s">
        <v>146</v>
      </c>
      <c r="D135" s="88" t="s">
        <v>33</v>
      </c>
      <c r="E135" s="31">
        <v>112.91</v>
      </c>
      <c r="F135" s="31">
        <v>358.333499442</v>
      </c>
      <c r="G135" s="28">
        <v>29</v>
      </c>
      <c r="H135" s="28">
        <f t="shared" si="2"/>
        <v>10391.67</v>
      </c>
    </row>
    <row r="136" spans="1:8" ht="12.75">
      <c r="A136" s="112" t="s">
        <v>31</v>
      </c>
      <c r="B136" s="113">
        <v>6</v>
      </c>
      <c r="C136" s="87" t="s">
        <v>147</v>
      </c>
      <c r="D136" s="88" t="s">
        <v>33</v>
      </c>
      <c r="E136" s="31">
        <v>143.54</v>
      </c>
      <c r="F136" s="31">
        <v>248.85343283800003</v>
      </c>
      <c r="G136" s="28">
        <v>2</v>
      </c>
      <c r="H136" s="28">
        <f t="shared" si="2"/>
        <v>497.71</v>
      </c>
    </row>
    <row r="137" spans="1:8" ht="12.75">
      <c r="A137" s="112" t="s">
        <v>31</v>
      </c>
      <c r="B137" s="113">
        <v>9</v>
      </c>
      <c r="C137" s="87" t="s">
        <v>148</v>
      </c>
      <c r="D137" s="88" t="s">
        <v>149</v>
      </c>
      <c r="E137" s="31">
        <v>26.26</v>
      </c>
      <c r="F137" s="31">
        <v>70.88112745800001</v>
      </c>
      <c r="G137" s="28">
        <v>12</v>
      </c>
      <c r="H137" s="28">
        <f t="shared" si="2"/>
        <v>850.57</v>
      </c>
    </row>
    <row r="138" spans="1:8" ht="12.75">
      <c r="A138" s="112" t="s">
        <v>31</v>
      </c>
      <c r="B138" s="113">
        <v>10</v>
      </c>
      <c r="C138" s="87" t="s">
        <v>150</v>
      </c>
      <c r="D138" s="88" t="s">
        <v>151</v>
      </c>
      <c r="E138" s="31">
        <v>243.51</v>
      </c>
      <c r="F138" s="31">
        <v>382.31528237400005</v>
      </c>
      <c r="G138" s="28">
        <v>8</v>
      </c>
      <c r="H138" s="28">
        <f t="shared" si="2"/>
        <v>3058.52</v>
      </c>
    </row>
    <row r="139" spans="1:8" ht="12.75">
      <c r="A139" s="112" t="s">
        <v>31</v>
      </c>
      <c r="B139" s="113">
        <v>11</v>
      </c>
      <c r="C139" s="87" t="s">
        <v>152</v>
      </c>
      <c r="D139" s="88" t="s">
        <v>153</v>
      </c>
      <c r="E139" s="31">
        <v>2625.7</v>
      </c>
      <c r="F139" s="31">
        <v>2761.64490538</v>
      </c>
      <c r="G139" s="28">
        <v>1</v>
      </c>
      <c r="H139" s="28">
        <f t="shared" si="2"/>
        <v>2761.64</v>
      </c>
    </row>
    <row r="140" spans="1:8" ht="12.75">
      <c r="A140" s="112" t="s">
        <v>31</v>
      </c>
      <c r="B140" s="113">
        <v>16</v>
      </c>
      <c r="C140" s="87" t="s">
        <v>154</v>
      </c>
      <c r="D140" s="122" t="s">
        <v>33</v>
      </c>
      <c r="E140" s="40">
        <v>3991.38</v>
      </c>
      <c r="F140" s="123">
        <v>741.3549730940001</v>
      </c>
      <c r="G140" s="28">
        <v>72</v>
      </c>
      <c r="H140" s="28">
        <f t="shared" si="2"/>
        <v>53377.56</v>
      </c>
    </row>
    <row r="141" spans="1:8" ht="12.75">
      <c r="A141" s="112" t="s">
        <v>31</v>
      </c>
      <c r="B141" s="113">
        <v>17</v>
      </c>
      <c r="C141" s="87" t="s">
        <v>155</v>
      </c>
      <c r="D141" s="115" t="s">
        <v>156</v>
      </c>
      <c r="E141" s="124">
        <v>367.61</v>
      </c>
      <c r="F141" s="40">
        <v>515.855672912</v>
      </c>
      <c r="G141" s="28">
        <v>2</v>
      </c>
      <c r="H141" s="28">
        <f t="shared" si="2"/>
        <v>1031.71</v>
      </c>
    </row>
    <row r="142" spans="1:8" ht="12.75">
      <c r="A142" s="112" t="s">
        <v>31</v>
      </c>
      <c r="B142" s="113">
        <v>19</v>
      </c>
      <c r="C142" s="87" t="s">
        <v>157</v>
      </c>
      <c r="D142" s="88" t="s">
        <v>33</v>
      </c>
      <c r="E142" s="26">
        <v>154.06</v>
      </c>
      <c r="F142" s="31">
        <v>179.645565306</v>
      </c>
      <c r="G142" s="28">
        <v>28</v>
      </c>
      <c r="H142" s="28">
        <f t="shared" si="2"/>
        <v>5030.08</v>
      </c>
    </row>
    <row r="143" spans="1:8" ht="12.75">
      <c r="A143" s="112" t="s">
        <v>31</v>
      </c>
      <c r="B143" s="113">
        <v>20</v>
      </c>
      <c r="C143" s="87" t="s">
        <v>158</v>
      </c>
      <c r="D143" s="88" t="s">
        <v>33</v>
      </c>
      <c r="E143" s="26">
        <v>9.62</v>
      </c>
      <c r="F143" s="31">
        <v>30.872365306</v>
      </c>
      <c r="G143" s="28">
        <v>65</v>
      </c>
      <c r="H143" s="28">
        <f t="shared" si="2"/>
        <v>2006.7</v>
      </c>
    </row>
    <row r="144" spans="1:8" ht="12.75">
      <c r="A144" s="112" t="s">
        <v>31</v>
      </c>
      <c r="B144" s="113">
        <v>21</v>
      </c>
      <c r="C144" s="87" t="s">
        <v>159</v>
      </c>
      <c r="D144" s="88" t="s">
        <v>33</v>
      </c>
      <c r="E144" s="26">
        <v>66.53</v>
      </c>
      <c r="F144" s="31">
        <v>89.48966530599999</v>
      </c>
      <c r="G144" s="28">
        <v>2</v>
      </c>
      <c r="H144" s="28">
        <f t="shared" si="2"/>
        <v>178.98</v>
      </c>
    </row>
    <row r="145" spans="1:8" ht="12.75">
      <c r="A145" s="112" t="s">
        <v>31</v>
      </c>
      <c r="B145" s="113">
        <v>38</v>
      </c>
      <c r="C145" s="87" t="s">
        <v>160</v>
      </c>
      <c r="D145" s="88" t="s">
        <v>161</v>
      </c>
      <c r="E145" s="40">
        <v>1971.04</v>
      </c>
      <c r="F145" s="40">
        <v>2363.68564805</v>
      </c>
      <c r="G145" s="28">
        <v>1</v>
      </c>
      <c r="H145" s="28">
        <f t="shared" si="2"/>
        <v>2363.69</v>
      </c>
    </row>
    <row r="146" spans="1:8" ht="12.75">
      <c r="A146" s="98"/>
      <c r="B146" s="98"/>
      <c r="C146" s="42" t="s">
        <v>19</v>
      </c>
      <c r="D146" s="106"/>
      <c r="E146" s="2"/>
      <c r="F146" s="2"/>
      <c r="G146" s="107"/>
      <c r="H146" s="108">
        <f>SUM(H132:H145)</f>
        <v>94211.91</v>
      </c>
    </row>
    <row r="147" spans="1:8" ht="12.75">
      <c r="A147" s="67" t="s">
        <v>162</v>
      </c>
      <c r="B147" s="68"/>
      <c r="C147" s="69"/>
      <c r="D147" s="70"/>
      <c r="E147" s="70"/>
      <c r="F147" s="109"/>
      <c r="G147" s="107"/>
      <c r="H147" s="48"/>
    </row>
    <row r="148" spans="1:8" ht="13.5" customHeight="1">
      <c r="A148" s="74" t="s">
        <v>48</v>
      </c>
      <c r="B148" s="74" t="s">
        <v>48</v>
      </c>
      <c r="C148" s="75"/>
      <c r="D148" s="11" t="s">
        <v>49</v>
      </c>
      <c r="E148" s="74" t="s">
        <v>8</v>
      </c>
      <c r="F148" s="102" t="s">
        <v>9</v>
      </c>
      <c r="G148" s="17" t="s">
        <v>10</v>
      </c>
      <c r="H148" s="17"/>
    </row>
    <row r="149" spans="1:8" ht="12.75" customHeight="1">
      <c r="A149" s="77" t="s">
        <v>50</v>
      </c>
      <c r="B149" s="78" t="s">
        <v>51</v>
      </c>
      <c r="C149" s="79" t="s">
        <v>6</v>
      </c>
      <c r="D149" s="11"/>
      <c r="E149" s="77" t="s">
        <v>11</v>
      </c>
      <c r="F149" s="103" t="s">
        <v>52</v>
      </c>
      <c r="G149" s="81" t="s">
        <v>12</v>
      </c>
      <c r="H149" s="82" t="s">
        <v>13</v>
      </c>
    </row>
    <row r="150" spans="1:8" ht="12.75">
      <c r="A150" s="83" t="s">
        <v>53</v>
      </c>
      <c r="B150" s="78"/>
      <c r="C150" s="84"/>
      <c r="D150" s="11"/>
      <c r="E150" s="83" t="s">
        <v>14</v>
      </c>
      <c r="F150" s="104"/>
      <c r="G150" s="81"/>
      <c r="H150" s="82"/>
    </row>
    <row r="151" spans="1:8" ht="12.75">
      <c r="A151" s="112" t="s">
        <v>163</v>
      </c>
      <c r="B151" s="125">
        <v>9</v>
      </c>
      <c r="C151" s="87" t="s">
        <v>164</v>
      </c>
      <c r="D151" s="88" t="s">
        <v>165</v>
      </c>
      <c r="E151" s="31">
        <v>32.84</v>
      </c>
      <c r="F151" s="31">
        <v>171.042572912</v>
      </c>
      <c r="G151" s="28">
        <v>11.9</v>
      </c>
      <c r="H151" s="28">
        <f>ROUND(F151*G151,2)</f>
        <v>2035.41</v>
      </c>
    </row>
    <row r="152" spans="1:8" ht="12.75">
      <c r="A152" s="112" t="s">
        <v>163</v>
      </c>
      <c r="B152" s="113">
        <v>12</v>
      </c>
      <c r="C152" s="87" t="s">
        <v>166</v>
      </c>
      <c r="D152" s="88" t="s">
        <v>167</v>
      </c>
      <c r="E152" s="31">
        <v>52.07</v>
      </c>
      <c r="F152" s="31">
        <v>180.950151152</v>
      </c>
      <c r="G152" s="28">
        <v>2</v>
      </c>
      <c r="H152" s="28">
        <f>ROUND(F152*G152,2)</f>
        <v>361.9</v>
      </c>
    </row>
    <row r="153" spans="1:8" ht="12.75">
      <c r="A153" s="112" t="s">
        <v>163</v>
      </c>
      <c r="B153" s="91"/>
      <c r="C153" s="87" t="s">
        <v>168</v>
      </c>
      <c r="D153" s="93"/>
      <c r="E153" s="93"/>
      <c r="F153" s="40"/>
      <c r="G153" s="28"/>
      <c r="H153" s="28">
        <f>ROUND(F153*G153,2)</f>
        <v>0</v>
      </c>
    </row>
    <row r="154" spans="1:8" ht="12.75">
      <c r="A154" s="112" t="s">
        <v>163</v>
      </c>
      <c r="B154" s="91">
        <v>41</v>
      </c>
      <c r="C154" s="89" t="s">
        <v>169</v>
      </c>
      <c r="D154" s="93" t="s">
        <v>170</v>
      </c>
      <c r="E154" s="59">
        <v>4.12</v>
      </c>
      <c r="F154" s="40">
        <v>87.1149383</v>
      </c>
      <c r="G154" s="28">
        <v>1</v>
      </c>
      <c r="H154" s="28">
        <f>ROUND(F154*G154,2)</f>
        <v>87.11</v>
      </c>
    </row>
    <row r="155" spans="1:10" ht="12.75">
      <c r="A155" s="22" t="s">
        <v>163</v>
      </c>
      <c r="B155" s="86">
        <v>50</v>
      </c>
      <c r="C155" s="105" t="s">
        <v>171</v>
      </c>
      <c r="D155" s="93" t="s">
        <v>172</v>
      </c>
      <c r="E155" s="126">
        <v>13.01</v>
      </c>
      <c r="F155" s="40">
        <v>123.84801205199999</v>
      </c>
      <c r="G155" s="28">
        <v>16</v>
      </c>
      <c r="H155" s="28">
        <f>ROUND(F155*G155,2)</f>
        <v>1981.57</v>
      </c>
      <c r="J155" s="127"/>
    </row>
    <row r="156" spans="1:8" ht="12.75">
      <c r="A156" s="98"/>
      <c r="B156" s="98"/>
      <c r="C156" s="42" t="s">
        <v>19</v>
      </c>
      <c r="D156" s="106"/>
      <c r="E156" s="106"/>
      <c r="F156" s="107"/>
      <c r="G156" s="128"/>
      <c r="H156" s="60">
        <f>SUM(H151:H155)</f>
        <v>4465.99</v>
      </c>
    </row>
    <row r="157" spans="1:8" ht="12.75">
      <c r="A157" s="98"/>
      <c r="B157" s="98"/>
      <c r="C157" s="129" t="s">
        <v>36</v>
      </c>
      <c r="D157" s="57"/>
      <c r="E157" s="57"/>
      <c r="F157" s="57"/>
      <c r="G157" s="57"/>
      <c r="H157" s="58"/>
    </row>
    <row r="158" spans="1:8" ht="12.75" customHeight="1">
      <c r="A158" s="74" t="s">
        <v>48</v>
      </c>
      <c r="B158" s="74" t="s">
        <v>48</v>
      </c>
      <c r="C158" s="75"/>
      <c r="D158" s="11" t="s">
        <v>49</v>
      </c>
      <c r="E158" s="74" t="s">
        <v>8</v>
      </c>
      <c r="F158" s="130" t="s">
        <v>173</v>
      </c>
      <c r="G158" s="17" t="s">
        <v>10</v>
      </c>
      <c r="H158" s="17"/>
    </row>
    <row r="159" spans="1:8" ht="12.75" customHeight="1">
      <c r="A159" s="77" t="s">
        <v>50</v>
      </c>
      <c r="B159" s="78" t="s">
        <v>51</v>
      </c>
      <c r="C159" s="79" t="s">
        <v>6</v>
      </c>
      <c r="D159" s="11"/>
      <c r="E159" s="77" t="s">
        <v>11</v>
      </c>
      <c r="F159" s="130"/>
      <c r="G159" s="81" t="s">
        <v>12</v>
      </c>
      <c r="H159" s="82" t="s">
        <v>13</v>
      </c>
    </row>
    <row r="160" spans="1:8" ht="12.75">
      <c r="A160" s="83" t="s">
        <v>53</v>
      </c>
      <c r="B160" s="78"/>
      <c r="C160" s="84"/>
      <c r="D160" s="11"/>
      <c r="E160" s="83" t="s">
        <v>14</v>
      </c>
      <c r="F160" s="130"/>
      <c r="G160" s="81"/>
      <c r="H160" s="82"/>
    </row>
    <row r="161" spans="1:8" ht="12.75">
      <c r="A161" s="22" t="s">
        <v>37</v>
      </c>
      <c r="B161" s="22">
        <v>33</v>
      </c>
      <c r="C161" s="87" t="s">
        <v>174</v>
      </c>
      <c r="D161" s="115" t="s">
        <v>39</v>
      </c>
      <c r="E161" s="116">
        <v>3468.64</v>
      </c>
      <c r="F161" s="116">
        <v>4281.3</v>
      </c>
      <c r="G161" s="28">
        <v>4</v>
      </c>
      <c r="H161" s="28">
        <f>ROUND(F161*G161,2)</f>
        <v>17125.2</v>
      </c>
    </row>
    <row r="162" spans="1:8" ht="12.75">
      <c r="A162" s="22" t="s">
        <v>37</v>
      </c>
      <c r="B162" s="22"/>
      <c r="C162" s="87" t="s">
        <v>175</v>
      </c>
      <c r="D162" s="115" t="s">
        <v>39</v>
      </c>
      <c r="E162" s="116"/>
      <c r="F162" s="116">
        <v>1351.697</v>
      </c>
      <c r="G162" s="28">
        <v>2</v>
      </c>
      <c r="H162" s="28">
        <f>ROUND(F162*G162,2)</f>
        <v>2703.39</v>
      </c>
    </row>
    <row r="163" spans="1:8" ht="12.75">
      <c r="A163" s="22" t="s">
        <v>37</v>
      </c>
      <c r="B163" s="22"/>
      <c r="C163" s="87" t="s">
        <v>176</v>
      </c>
      <c r="D163" s="115" t="s">
        <v>39</v>
      </c>
      <c r="E163" s="116"/>
      <c r="F163" s="116">
        <v>403</v>
      </c>
      <c r="G163" s="28">
        <v>4</v>
      </c>
      <c r="H163" s="28">
        <f>ROUND(F163*G163,2)</f>
        <v>1612</v>
      </c>
    </row>
    <row r="164" spans="1:8" ht="12.75">
      <c r="A164" s="131"/>
      <c r="B164" s="131"/>
      <c r="C164" s="56" t="s">
        <v>19</v>
      </c>
      <c r="D164" s="132"/>
      <c r="E164" s="132"/>
      <c r="F164" s="133"/>
      <c r="G164" s="134"/>
      <c r="H164" s="108">
        <f>SUM(H161:H163)</f>
        <v>21440.59</v>
      </c>
    </row>
    <row r="165" spans="1:8" ht="12.75">
      <c r="A165" s="131"/>
      <c r="B165" s="131"/>
      <c r="C165" s="56"/>
      <c r="D165" s="132"/>
      <c r="E165" s="132"/>
      <c r="F165" s="133"/>
      <c r="G165" s="134"/>
      <c r="H165" s="52"/>
    </row>
    <row r="166" spans="1:8" ht="12.75" customHeight="1">
      <c r="A166" s="74" t="s">
        <v>48</v>
      </c>
      <c r="B166" s="74" t="s">
        <v>48</v>
      </c>
      <c r="C166" s="75"/>
      <c r="D166" s="11" t="s">
        <v>49</v>
      </c>
      <c r="E166" s="74" t="s">
        <v>8</v>
      </c>
      <c r="F166" s="130" t="s">
        <v>173</v>
      </c>
      <c r="G166" s="17" t="s">
        <v>10</v>
      </c>
      <c r="H166" s="17"/>
    </row>
    <row r="167" spans="1:8" ht="12.75" customHeight="1">
      <c r="A167" s="77" t="s">
        <v>50</v>
      </c>
      <c r="B167" s="78" t="s">
        <v>51</v>
      </c>
      <c r="C167" s="79" t="s">
        <v>6</v>
      </c>
      <c r="D167" s="11"/>
      <c r="E167" s="77" t="s">
        <v>11</v>
      </c>
      <c r="F167" s="130"/>
      <c r="G167" s="81" t="s">
        <v>12</v>
      </c>
      <c r="H167" s="82" t="s">
        <v>13</v>
      </c>
    </row>
    <row r="168" spans="1:8" ht="12.75">
      <c r="A168" s="83" t="s">
        <v>53</v>
      </c>
      <c r="B168" s="78"/>
      <c r="C168" s="84"/>
      <c r="D168" s="11"/>
      <c r="E168" s="83" t="s">
        <v>14</v>
      </c>
      <c r="F168" s="130"/>
      <c r="G168" s="81"/>
      <c r="H168" s="82"/>
    </row>
    <row r="169" spans="1:8" ht="12.75">
      <c r="A169" s="135"/>
      <c r="B169" s="23">
        <v>14</v>
      </c>
      <c r="C169" s="29" t="s">
        <v>177</v>
      </c>
      <c r="D169" s="30" t="s">
        <v>39</v>
      </c>
      <c r="E169" s="40"/>
      <c r="F169" s="40">
        <v>282.203333333333</v>
      </c>
      <c r="G169" s="28">
        <v>1</v>
      </c>
      <c r="H169" s="28">
        <f>ROUND(F169*G169,2)</f>
        <v>282.2</v>
      </c>
    </row>
    <row r="170" spans="1:8" ht="12.75">
      <c r="A170" s="135"/>
      <c r="B170" s="23">
        <v>16</v>
      </c>
      <c r="C170" s="29" t="s">
        <v>178</v>
      </c>
      <c r="D170" s="30" t="s">
        <v>39</v>
      </c>
      <c r="E170" s="40"/>
      <c r="F170" s="40">
        <v>380.08</v>
      </c>
      <c r="G170" s="28">
        <v>1</v>
      </c>
      <c r="H170" s="28">
        <f>ROUND(F170*G170,2)</f>
        <v>380.08</v>
      </c>
    </row>
    <row r="171" spans="1:8" ht="12.75">
      <c r="A171" s="136"/>
      <c r="B171" s="137"/>
      <c r="C171" s="138" t="s">
        <v>19</v>
      </c>
      <c r="D171" s="139"/>
      <c r="E171" s="140"/>
      <c r="F171" s="140"/>
      <c r="G171" s="141"/>
      <c r="H171" s="60">
        <f>SUM(H169:H170)</f>
        <v>662.28</v>
      </c>
    </row>
    <row r="172" spans="1:8" ht="12.75">
      <c r="A172" s="98"/>
      <c r="B172" s="98"/>
      <c r="C172" s="42"/>
      <c r="D172" s="106"/>
      <c r="E172" s="106"/>
      <c r="F172" s="107"/>
      <c r="G172" s="107"/>
      <c r="H172" s="48"/>
    </row>
    <row r="173" spans="1:8" ht="12.75" customHeight="1">
      <c r="A173" s="74" t="s">
        <v>48</v>
      </c>
      <c r="B173" s="74" t="s">
        <v>48</v>
      </c>
      <c r="C173" s="75"/>
      <c r="D173" s="11" t="s">
        <v>49</v>
      </c>
      <c r="E173" s="74" t="s">
        <v>8</v>
      </c>
      <c r="F173" s="130" t="s">
        <v>173</v>
      </c>
      <c r="G173" s="17" t="s">
        <v>10</v>
      </c>
      <c r="H173" s="17"/>
    </row>
    <row r="174" spans="1:8" ht="12.75" customHeight="1">
      <c r="A174" s="77" t="s">
        <v>50</v>
      </c>
      <c r="B174" s="78" t="s">
        <v>51</v>
      </c>
      <c r="C174" s="79" t="s">
        <v>6</v>
      </c>
      <c r="D174" s="11"/>
      <c r="E174" s="77" t="s">
        <v>11</v>
      </c>
      <c r="F174" s="130"/>
      <c r="G174" s="81" t="s">
        <v>12</v>
      </c>
      <c r="H174" s="82" t="s">
        <v>13</v>
      </c>
    </row>
    <row r="175" spans="1:8" ht="12.75">
      <c r="A175" s="83" t="s">
        <v>53</v>
      </c>
      <c r="B175" s="78"/>
      <c r="C175" s="84"/>
      <c r="D175" s="11"/>
      <c r="E175" s="83" t="s">
        <v>14</v>
      </c>
      <c r="F175" s="130"/>
      <c r="G175" s="81"/>
      <c r="H175" s="82"/>
    </row>
    <row r="176" spans="1:8" ht="12.75">
      <c r="A176" s="135"/>
      <c r="B176" s="23">
        <v>9</v>
      </c>
      <c r="C176" s="50" t="s">
        <v>179</v>
      </c>
      <c r="D176" s="30" t="s">
        <v>39</v>
      </c>
      <c r="E176" s="59"/>
      <c r="F176" s="40">
        <v>125.94</v>
      </c>
      <c r="G176" s="28">
        <v>1</v>
      </c>
      <c r="H176" s="28">
        <f>ROUND(F176*G176,2)</f>
        <v>125.94</v>
      </c>
    </row>
    <row r="177" spans="1:8" ht="12.75">
      <c r="A177" s="135"/>
      <c r="B177" s="23">
        <v>19</v>
      </c>
      <c r="C177" s="29" t="s">
        <v>180</v>
      </c>
      <c r="D177" s="30" t="s">
        <v>181</v>
      </c>
      <c r="E177" s="40"/>
      <c r="F177" s="40"/>
      <c r="G177" s="28">
        <v>0.65</v>
      </c>
      <c r="H177" s="28">
        <f>ROUND(F177*G177,2)</f>
        <v>0</v>
      </c>
    </row>
    <row r="178" spans="1:8" ht="12.75">
      <c r="A178" s="136"/>
      <c r="B178" s="137"/>
      <c r="C178" s="138" t="s">
        <v>19</v>
      </c>
      <c r="D178" s="139"/>
      <c r="E178" s="140"/>
      <c r="F178" s="140"/>
      <c r="G178" s="141"/>
      <c r="H178" s="60">
        <f>SUM(H176:H177)</f>
        <v>125.94</v>
      </c>
    </row>
    <row r="179" spans="1:8" ht="12.75">
      <c r="A179" s="98"/>
      <c r="B179" s="98"/>
      <c r="C179" s="2"/>
      <c r="D179" s="139"/>
      <c r="E179" s="42"/>
      <c r="F179" s="133"/>
      <c r="G179" s="107"/>
      <c r="H179" s="48"/>
    </row>
    <row r="180" spans="1:8" ht="12.75">
      <c r="A180" s="142"/>
      <c r="B180" s="142"/>
      <c r="C180" s="143" t="s">
        <v>182</v>
      </c>
      <c r="D180" s="139"/>
      <c r="E180" s="143"/>
      <c r="F180" s="144"/>
      <c r="G180" s="134"/>
      <c r="H180" s="60">
        <f>H178+H171+H164+H156+H146+H126+H109+H100</f>
        <v>574298.35</v>
      </c>
    </row>
    <row r="181" spans="1:8" ht="12.75">
      <c r="A181" s="131"/>
      <c r="B181" s="131"/>
      <c r="C181" s="56"/>
      <c r="D181" s="139"/>
      <c r="E181" s="132"/>
      <c r="F181" s="132"/>
      <c r="G181" s="107"/>
      <c r="H181" s="48"/>
    </row>
    <row r="182" spans="3:8" ht="12.75">
      <c r="C182" s="143" t="s">
        <v>183</v>
      </c>
      <c r="H182" s="60">
        <f>H180+H44</f>
        <v>611000.6921999999</v>
      </c>
    </row>
    <row r="183" spans="3:8" ht="15.75" customHeight="1">
      <c r="C183" s="145" t="s">
        <v>184</v>
      </c>
      <c r="D183" s="145"/>
      <c r="E183" s="145"/>
      <c r="F183" s="145"/>
      <c r="G183" s="146"/>
      <c r="H183" s="146"/>
    </row>
    <row r="184" spans="3:8" ht="15.75" customHeight="1">
      <c r="C184" s="145" t="s">
        <v>185</v>
      </c>
      <c r="D184" s="145"/>
      <c r="E184" s="145"/>
      <c r="F184" s="145"/>
      <c r="G184" s="146"/>
      <c r="H184" s="146"/>
    </row>
    <row r="185" spans="3:8" ht="12.75">
      <c r="C185" s="61"/>
      <c r="D185" s="147"/>
      <c r="E185" s="148"/>
      <c r="F185" s="148"/>
      <c r="G185" s="149"/>
      <c r="H185" s="150"/>
    </row>
    <row r="186" spans="3:8" ht="12.75">
      <c r="C186" s="151" t="s">
        <v>186</v>
      </c>
      <c r="D186" s="151"/>
      <c r="E186" s="151"/>
      <c r="F186" s="151"/>
      <c r="G186" s="152"/>
      <c r="H186" s="152"/>
    </row>
    <row r="187" spans="3:8" ht="12.75">
      <c r="C187" s="99"/>
      <c r="D187" s="153"/>
      <c r="E187" s="154"/>
      <c r="F187" s="154"/>
      <c r="G187" s="155"/>
      <c r="H187" s="150"/>
    </row>
    <row r="188" spans="1:8" ht="12.75">
      <c r="A188"/>
      <c r="B188"/>
      <c r="C188" s="151" t="s">
        <v>187</v>
      </c>
      <c r="D188" s="151"/>
      <c r="E188" s="151"/>
      <c r="F188" s="151"/>
      <c r="G188" s="156"/>
      <c r="H188" s="156"/>
    </row>
    <row r="189" spans="1:8" ht="12.75">
      <c r="A189"/>
      <c r="B189"/>
      <c r="C189" s="157"/>
      <c r="D189" s="158"/>
      <c r="E189" s="159"/>
      <c r="F189" s="159"/>
      <c r="G189" s="156"/>
      <c r="H189" s="156"/>
    </row>
    <row r="190" spans="1:8" ht="15.75" customHeight="1">
      <c r="A190"/>
      <c r="B190"/>
      <c r="C190" s="145" t="s">
        <v>188</v>
      </c>
      <c r="D190" s="145"/>
      <c r="E190" s="145"/>
      <c r="F190" s="145"/>
      <c r="G190" s="156"/>
      <c r="H190" s="156"/>
    </row>
    <row r="191" spans="1:8" ht="15.75" customHeight="1">
      <c r="A191"/>
      <c r="B191"/>
      <c r="C191" s="145" t="s">
        <v>189</v>
      </c>
      <c r="D191" s="145"/>
      <c r="E191" s="145"/>
      <c r="F191" s="145"/>
      <c r="G191" s="156"/>
      <c r="H191" s="156"/>
    </row>
    <row r="192" spans="1:8" ht="12.75">
      <c r="A192"/>
      <c r="B192"/>
      <c r="C192" s="61"/>
      <c r="D192" s="147"/>
      <c r="E192" s="148"/>
      <c r="F192" s="148"/>
      <c r="G192" s="156"/>
      <c r="H192" s="156"/>
    </row>
    <row r="193" spans="1:8" ht="12.75">
      <c r="A193"/>
      <c r="B193"/>
      <c r="C193" s="151" t="s">
        <v>190</v>
      </c>
      <c r="D193" s="151"/>
      <c r="E193" s="151"/>
      <c r="F193" s="151"/>
      <c r="G193"/>
      <c r="H193"/>
    </row>
    <row r="194" spans="1:8" ht="12.75">
      <c r="A194"/>
      <c r="B194"/>
      <c r="C194" s="99"/>
      <c r="D194" s="153"/>
      <c r="E194" s="154"/>
      <c r="F194" s="154"/>
      <c r="G194"/>
      <c r="H194"/>
    </row>
    <row r="195" spans="1:8" ht="12.75">
      <c r="A195"/>
      <c r="B195"/>
      <c r="C195" s="151" t="s">
        <v>191</v>
      </c>
      <c r="D195" s="151"/>
      <c r="E195" s="151"/>
      <c r="F195" s="151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</sheetData>
  <sheetProtection selectLockedCells="1" selectUnlockedCells="1"/>
  <mergeCells count="97">
    <mergeCell ref="A1:H1"/>
    <mergeCell ref="A2:H2"/>
    <mergeCell ref="A3:H3"/>
    <mergeCell ref="A5:A7"/>
    <mergeCell ref="B5:B7"/>
    <mergeCell ref="C5:C7"/>
    <mergeCell ref="D5:D7"/>
    <mergeCell ref="F5:F7"/>
    <mergeCell ref="G5:H5"/>
    <mergeCell ref="G6:G7"/>
    <mergeCell ref="H6:H7"/>
    <mergeCell ref="A13:A15"/>
    <mergeCell ref="B13:B15"/>
    <mergeCell ref="C13:C15"/>
    <mergeCell ref="D13:D15"/>
    <mergeCell ref="F13:F15"/>
    <mergeCell ref="G13:H13"/>
    <mergeCell ref="G14:G15"/>
    <mergeCell ref="H14:H15"/>
    <mergeCell ref="A20:A22"/>
    <mergeCell ref="B20:B22"/>
    <mergeCell ref="C20:C22"/>
    <mergeCell ref="D20:D22"/>
    <mergeCell ref="F20:F22"/>
    <mergeCell ref="G20:H20"/>
    <mergeCell ref="G21:G22"/>
    <mergeCell ref="H21:H22"/>
    <mergeCell ref="A28:A30"/>
    <mergeCell ref="B28:B30"/>
    <mergeCell ref="C28:C30"/>
    <mergeCell ref="D28:D30"/>
    <mergeCell ref="F28:F30"/>
    <mergeCell ref="G28:H28"/>
    <mergeCell ref="G29:G30"/>
    <mergeCell ref="H29:H30"/>
    <mergeCell ref="A36:A38"/>
    <mergeCell ref="B36:B38"/>
    <mergeCell ref="C36:C38"/>
    <mergeCell ref="D36:D38"/>
    <mergeCell ref="F36:F38"/>
    <mergeCell ref="G36:H36"/>
    <mergeCell ref="G37:G38"/>
    <mergeCell ref="H37:H38"/>
    <mergeCell ref="A46:F46"/>
    <mergeCell ref="A47:F47"/>
    <mergeCell ref="A48:F48"/>
    <mergeCell ref="D50:D52"/>
    <mergeCell ref="G50:H50"/>
    <mergeCell ref="B51:B52"/>
    <mergeCell ref="G51:G52"/>
    <mergeCell ref="H51:H52"/>
    <mergeCell ref="D102:D104"/>
    <mergeCell ref="G102:H102"/>
    <mergeCell ref="B103:B104"/>
    <mergeCell ref="G103:G104"/>
    <mergeCell ref="H103:H104"/>
    <mergeCell ref="D111:D113"/>
    <mergeCell ref="G111:H111"/>
    <mergeCell ref="B112:B113"/>
    <mergeCell ref="G112:G113"/>
    <mergeCell ref="H112:H113"/>
    <mergeCell ref="D128:D130"/>
    <mergeCell ref="G128:H128"/>
    <mergeCell ref="B129:B130"/>
    <mergeCell ref="G129:G130"/>
    <mergeCell ref="H129:H130"/>
    <mergeCell ref="D148:D150"/>
    <mergeCell ref="G148:H148"/>
    <mergeCell ref="B149:B150"/>
    <mergeCell ref="G149:G150"/>
    <mergeCell ref="H149:H150"/>
    <mergeCell ref="D158:D160"/>
    <mergeCell ref="F158:F160"/>
    <mergeCell ref="G158:H158"/>
    <mergeCell ref="B159:B160"/>
    <mergeCell ref="G159:G160"/>
    <mergeCell ref="H159:H160"/>
    <mergeCell ref="D166:D168"/>
    <mergeCell ref="F166:F168"/>
    <mergeCell ref="G166:H166"/>
    <mergeCell ref="B167:B168"/>
    <mergeCell ref="G167:G168"/>
    <mergeCell ref="H167:H168"/>
    <mergeCell ref="D173:D175"/>
    <mergeCell ref="F173:F175"/>
    <mergeCell ref="G173:H173"/>
    <mergeCell ref="B174:B175"/>
    <mergeCell ref="G174:G175"/>
    <mergeCell ref="H174:H175"/>
    <mergeCell ref="C183:F183"/>
    <mergeCell ref="C184:F184"/>
    <mergeCell ref="C186:F186"/>
    <mergeCell ref="C188:F188"/>
    <mergeCell ref="C190:F190"/>
    <mergeCell ref="C191:F191"/>
    <mergeCell ref="C193:F193"/>
    <mergeCell ref="C195:F195"/>
  </mergeCells>
  <printOptions/>
  <pageMargins left="0.8270833333333333" right="0.2361111111111111" top="0.4722222222222222" bottom="0.4326388888888889" header="0.5118055555555555" footer="0.2361111111111111"/>
  <pageSetup horizontalDpi="300" verticalDpi="300" orientation="portrait" paperSize="9" scale="85"/>
  <headerFooter alignWithMargins="0">
    <oddFooter>&amp;CСтраница &amp;P&amp;P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6"/>
  <sheetViews>
    <sheetView workbookViewId="0" topLeftCell="A1">
      <selection activeCell="A189" sqref="A189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71093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439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5.28</v>
      </c>
      <c r="H9" s="28">
        <f>ROUND(F9*G9,2)</f>
        <v>6005.89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2.94</v>
      </c>
      <c r="H10" s="28">
        <f>ROUND(F10*G10,2)</f>
        <v>4144.28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v>8917.9514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439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2.939</v>
      </c>
      <c r="H17" s="28">
        <f>ROUND(F17*G17,2)</f>
        <v>3107.02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v>2870.1299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439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4.011</v>
      </c>
      <c r="H24" s="28">
        <f>ROUND(F24*G24,2)</f>
        <v>5703.2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4.011</v>
      </c>
      <c r="H25" s="28">
        <f>ROUND(F25*G25,2)</f>
        <v>4240.31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v>8426.71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439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4"/>
      <c r="B33" s="34"/>
      <c r="C33" s="56" t="s">
        <v>19</v>
      </c>
      <c r="D33" s="43"/>
      <c r="E33" s="43"/>
      <c r="F33" s="45"/>
      <c r="G33" s="9"/>
      <c r="H33" s="46">
        <v>485.1</v>
      </c>
    </row>
    <row r="34" spans="1:8" ht="12.75">
      <c r="A34" s="34"/>
      <c r="B34" s="34"/>
      <c r="C34" s="42"/>
      <c r="D34" s="43"/>
      <c r="E34" s="43"/>
      <c r="F34" s="9"/>
      <c r="G34" s="45"/>
      <c r="H34" s="48"/>
    </row>
    <row r="35" spans="1:8" ht="12.75">
      <c r="A35" s="43"/>
      <c r="B35" s="43"/>
      <c r="C35" s="61" t="s">
        <v>43</v>
      </c>
      <c r="D35" s="62"/>
      <c r="E35" s="62"/>
      <c r="F35" s="62"/>
      <c r="G35" s="63"/>
      <c r="H35" s="64">
        <v>20699.891299999996</v>
      </c>
    </row>
    <row r="38" spans="1:8" ht="18.75" customHeight="1">
      <c r="A38" s="3" t="s">
        <v>44</v>
      </c>
      <c r="B38" s="3"/>
      <c r="C38" s="3"/>
      <c r="D38" s="3"/>
      <c r="E38" s="3"/>
      <c r="F38" s="3"/>
      <c r="G38" s="65"/>
      <c r="H38" s="66"/>
    </row>
    <row r="39" spans="1:8" ht="12.75">
      <c r="A39" s="3" t="s">
        <v>45</v>
      </c>
      <c r="B39" s="3"/>
      <c r="C39" s="3"/>
      <c r="D39" s="3"/>
      <c r="E39" s="3"/>
      <c r="F39" s="3"/>
      <c r="G39" s="65"/>
      <c r="H39" s="66"/>
    </row>
    <row r="40" spans="1:8" ht="12.75">
      <c r="A40" s="3" t="s">
        <v>46</v>
      </c>
      <c r="B40" s="3"/>
      <c r="C40" s="3"/>
      <c r="D40" s="3"/>
      <c r="E40" s="3"/>
      <c r="F40" s="3"/>
      <c r="G40" s="65"/>
      <c r="H40" s="66"/>
    </row>
    <row r="41" spans="1:8" ht="12.75">
      <c r="A41" s="161"/>
      <c r="B41" s="162"/>
      <c r="C41" s="163"/>
      <c r="D41" s="161"/>
      <c r="E41" s="161"/>
      <c r="F41" s="134"/>
      <c r="G41" s="134"/>
      <c r="H41" s="48"/>
    </row>
    <row r="42" spans="1:8" ht="12.75">
      <c r="A42" s="67" t="s">
        <v>47</v>
      </c>
      <c r="B42" s="68"/>
      <c r="C42" s="69"/>
      <c r="D42" s="70"/>
      <c r="E42" s="70"/>
      <c r="F42" s="71"/>
      <c r="G42" s="72"/>
      <c r="H42" s="73"/>
    </row>
    <row r="43" spans="1:8" ht="12.75" customHeight="1">
      <c r="A43" s="74" t="s">
        <v>48</v>
      </c>
      <c r="B43" s="74" t="s">
        <v>48</v>
      </c>
      <c r="C43" s="75"/>
      <c r="D43" s="11" t="s">
        <v>49</v>
      </c>
      <c r="E43" s="74" t="s">
        <v>8</v>
      </c>
      <c r="F43" s="130" t="s">
        <v>173</v>
      </c>
      <c r="G43" s="17" t="s">
        <v>439</v>
      </c>
      <c r="H43" s="17"/>
    </row>
    <row r="44" spans="1:8" ht="12.75" customHeight="1">
      <c r="A44" s="77" t="s">
        <v>50</v>
      </c>
      <c r="B44" s="217" t="s">
        <v>51</v>
      </c>
      <c r="C44" s="79" t="s">
        <v>6</v>
      </c>
      <c r="D44" s="11"/>
      <c r="E44" s="77" t="s">
        <v>11</v>
      </c>
      <c r="F44" s="130"/>
      <c r="G44" s="81" t="s">
        <v>12</v>
      </c>
      <c r="H44" s="82" t="s">
        <v>13</v>
      </c>
    </row>
    <row r="45" spans="1:8" ht="12.75">
      <c r="A45" s="83" t="s">
        <v>53</v>
      </c>
      <c r="B45" s="217"/>
      <c r="C45" s="84"/>
      <c r="D45" s="11"/>
      <c r="E45" s="83" t="s">
        <v>14</v>
      </c>
      <c r="F45" s="130"/>
      <c r="G45" s="81"/>
      <c r="H45" s="82"/>
    </row>
    <row r="46" spans="1:8" ht="12.75">
      <c r="A46" s="22" t="s">
        <v>15</v>
      </c>
      <c r="B46" s="86"/>
      <c r="C46" s="87" t="s">
        <v>54</v>
      </c>
      <c r="D46" s="88" t="s">
        <v>55</v>
      </c>
      <c r="E46" s="31"/>
      <c r="F46" s="31">
        <v>0</v>
      </c>
      <c r="G46" s="28">
        <v>0</v>
      </c>
      <c r="H46" s="28">
        <v>0</v>
      </c>
    </row>
    <row r="47" spans="1:8" ht="12.75">
      <c r="A47" s="22" t="s">
        <v>15</v>
      </c>
      <c r="B47" s="86">
        <v>15</v>
      </c>
      <c r="C47" s="89" t="s">
        <v>56</v>
      </c>
      <c r="D47" s="88"/>
      <c r="E47" s="31">
        <v>47.94</v>
      </c>
      <c r="F47" s="90">
        <v>696.18</v>
      </c>
      <c r="G47" s="28">
        <v>18</v>
      </c>
      <c r="H47" s="28">
        <f aca="true" t="shared" si="0" ref="H47:H52">ROUND(F47*G47,2)</f>
        <v>12531.24</v>
      </c>
    </row>
    <row r="48" spans="1:8" ht="12.75">
      <c r="A48" s="22" t="s">
        <v>15</v>
      </c>
      <c r="B48" s="86">
        <v>16</v>
      </c>
      <c r="C48" s="89" t="s">
        <v>57</v>
      </c>
      <c r="D48" s="88"/>
      <c r="E48" s="31">
        <v>60.97</v>
      </c>
      <c r="F48" s="90">
        <v>744.93</v>
      </c>
      <c r="G48" s="28">
        <v>26</v>
      </c>
      <c r="H48" s="28">
        <f t="shared" si="0"/>
        <v>19368.18</v>
      </c>
    </row>
    <row r="49" spans="1:8" ht="12.75">
      <c r="A49" s="22" t="s">
        <v>15</v>
      </c>
      <c r="B49" s="86">
        <v>17</v>
      </c>
      <c r="C49" s="89" t="s">
        <v>58</v>
      </c>
      <c r="D49" s="88"/>
      <c r="E49" s="31">
        <v>82.53</v>
      </c>
      <c r="F49" s="90">
        <v>807.72</v>
      </c>
      <c r="G49" s="28">
        <v>20</v>
      </c>
      <c r="H49" s="28">
        <f t="shared" si="0"/>
        <v>16154.4</v>
      </c>
    </row>
    <row r="50" spans="1:8" ht="12.75">
      <c r="A50" s="22" t="s">
        <v>15</v>
      </c>
      <c r="B50" s="86">
        <v>18</v>
      </c>
      <c r="C50" s="89" t="s">
        <v>59</v>
      </c>
      <c r="D50" s="88"/>
      <c r="E50" s="31">
        <v>171.46</v>
      </c>
      <c r="F50" s="90">
        <v>962.15</v>
      </c>
      <c r="G50" s="28">
        <v>20</v>
      </c>
      <c r="H50" s="28">
        <f t="shared" si="0"/>
        <v>19243</v>
      </c>
    </row>
    <row r="51" spans="1:8" ht="12.75">
      <c r="A51" s="22" t="s">
        <v>15</v>
      </c>
      <c r="B51" s="86">
        <v>19</v>
      </c>
      <c r="C51" s="89" t="s">
        <v>60</v>
      </c>
      <c r="D51" s="88"/>
      <c r="E51" s="31">
        <v>177.05</v>
      </c>
      <c r="F51" s="90">
        <v>1002.72</v>
      </c>
      <c r="G51" s="28">
        <v>22</v>
      </c>
      <c r="H51" s="28">
        <f t="shared" si="0"/>
        <v>22059.84</v>
      </c>
    </row>
    <row r="52" spans="1:8" ht="12.75">
      <c r="A52" s="22" t="s">
        <v>15</v>
      </c>
      <c r="B52" s="86">
        <v>20</v>
      </c>
      <c r="C52" s="89" t="s">
        <v>61</v>
      </c>
      <c r="D52" s="88"/>
      <c r="E52" s="31">
        <v>199.87</v>
      </c>
      <c r="F52" s="90">
        <v>1065.09</v>
      </c>
      <c r="G52" s="28">
        <v>24</v>
      </c>
      <c r="H52" s="28">
        <f t="shared" si="0"/>
        <v>25562.16</v>
      </c>
    </row>
    <row r="53" spans="1:8" ht="12.75">
      <c r="A53" s="22" t="s">
        <v>15</v>
      </c>
      <c r="B53" s="86"/>
      <c r="C53" s="87" t="s">
        <v>67</v>
      </c>
      <c r="D53" s="88" t="s">
        <v>55</v>
      </c>
      <c r="E53" s="31"/>
      <c r="F53" s="31">
        <v>0</v>
      </c>
      <c r="G53" s="26"/>
      <c r="H53" s="121"/>
    </row>
    <row r="54" spans="1:8" ht="12.75">
      <c r="A54" s="22" t="s">
        <v>15</v>
      </c>
      <c r="B54" s="86">
        <v>34</v>
      </c>
      <c r="C54" s="89" t="s">
        <v>66</v>
      </c>
      <c r="D54" s="88"/>
      <c r="E54" s="31">
        <v>308.32</v>
      </c>
      <c r="F54" s="90">
        <v>1152.8</v>
      </c>
      <c r="G54" s="28">
        <v>2</v>
      </c>
      <c r="H54" s="28">
        <f>ROUND(F54*G54,2)</f>
        <v>2305.6</v>
      </c>
    </row>
    <row r="55" spans="1:8" ht="12.75">
      <c r="A55" s="22" t="s">
        <v>15</v>
      </c>
      <c r="B55" s="86">
        <v>35</v>
      </c>
      <c r="C55" s="87" t="s">
        <v>68</v>
      </c>
      <c r="D55" s="88" t="s">
        <v>69</v>
      </c>
      <c r="E55" s="31">
        <v>13.1</v>
      </c>
      <c r="F55" s="90">
        <v>175.66</v>
      </c>
      <c r="G55" s="28">
        <v>4</v>
      </c>
      <c r="H55" s="28">
        <f>ROUND(F55*G55,2)</f>
        <v>702.64</v>
      </c>
    </row>
    <row r="56" spans="1:8" ht="12.75">
      <c r="A56" s="22" t="s">
        <v>15</v>
      </c>
      <c r="B56" s="86"/>
      <c r="C56" s="87" t="s">
        <v>70</v>
      </c>
      <c r="D56" s="88" t="s">
        <v>71</v>
      </c>
      <c r="E56" s="31"/>
      <c r="F56" s="31"/>
      <c r="G56" s="26"/>
      <c r="H56" s="121"/>
    </row>
    <row r="57" spans="1:8" ht="12.75">
      <c r="A57" s="22" t="s">
        <v>15</v>
      </c>
      <c r="B57" s="86">
        <v>40</v>
      </c>
      <c r="C57" s="89" t="s">
        <v>72</v>
      </c>
      <c r="D57" s="88"/>
      <c r="E57" s="31">
        <v>70.92</v>
      </c>
      <c r="F57" s="90">
        <v>256.17</v>
      </c>
      <c r="G57" s="28">
        <v>4</v>
      </c>
      <c r="H57" s="28">
        <f>ROUND(F57*G57,2)</f>
        <v>1024.68</v>
      </c>
    </row>
    <row r="58" spans="1:8" ht="12.75">
      <c r="A58" s="22" t="s">
        <v>15</v>
      </c>
      <c r="B58" s="86">
        <v>53</v>
      </c>
      <c r="C58" s="87" t="s">
        <v>78</v>
      </c>
      <c r="D58" s="88" t="s">
        <v>33</v>
      </c>
      <c r="E58" s="31">
        <v>92.22</v>
      </c>
      <c r="F58" s="90">
        <v>280.13</v>
      </c>
      <c r="G58" s="28">
        <v>48</v>
      </c>
      <c r="H58" s="28">
        <f>ROUND(F58*G58,2)</f>
        <v>13446.24</v>
      </c>
    </row>
    <row r="59" spans="1:8" ht="12.75">
      <c r="A59" s="22" t="s">
        <v>15</v>
      </c>
      <c r="B59" s="86">
        <v>54</v>
      </c>
      <c r="C59" s="87" t="s">
        <v>79</v>
      </c>
      <c r="D59" s="88" t="s">
        <v>33</v>
      </c>
      <c r="E59" s="31">
        <v>245.01</v>
      </c>
      <c r="F59" s="90">
        <v>492.88</v>
      </c>
      <c r="G59" s="28">
        <v>24</v>
      </c>
      <c r="H59" s="28">
        <f>ROUND(F59*G59,2)</f>
        <v>11829.12</v>
      </c>
    </row>
    <row r="60" spans="1:8" ht="12.75">
      <c r="A60" s="22" t="s">
        <v>15</v>
      </c>
      <c r="B60" s="86"/>
      <c r="C60" s="87" t="s">
        <v>82</v>
      </c>
      <c r="D60" s="88" t="s">
        <v>39</v>
      </c>
      <c r="E60" s="31"/>
      <c r="F60" s="31"/>
      <c r="G60" s="26"/>
      <c r="H60" s="121"/>
    </row>
    <row r="61" spans="1:8" ht="12.75">
      <c r="A61" s="22" t="s">
        <v>15</v>
      </c>
      <c r="B61" s="86">
        <v>58</v>
      </c>
      <c r="C61" s="89" t="s">
        <v>83</v>
      </c>
      <c r="D61" s="88"/>
      <c r="E61" s="31">
        <v>108.4</v>
      </c>
      <c r="F61" s="90">
        <v>345.45</v>
      </c>
      <c r="G61" s="28">
        <v>2</v>
      </c>
      <c r="H61" s="28">
        <f aca="true" t="shared" si="1" ref="H61:H72">ROUND(F61*G61,2)</f>
        <v>690.9</v>
      </c>
    </row>
    <row r="62" spans="1:8" ht="12.75">
      <c r="A62" s="22" t="s">
        <v>15</v>
      </c>
      <c r="B62" s="86">
        <v>64</v>
      </c>
      <c r="C62" s="87" t="s">
        <v>391</v>
      </c>
      <c r="D62" s="88" t="s">
        <v>33</v>
      </c>
      <c r="E62" s="31">
        <v>21.59</v>
      </c>
      <c r="F62" s="90">
        <v>331.48</v>
      </c>
      <c r="G62" s="28">
        <v>1</v>
      </c>
      <c r="H62" s="28">
        <f t="shared" si="1"/>
        <v>331.48</v>
      </c>
    </row>
    <row r="63" spans="1:8" ht="12.75">
      <c r="A63" s="38" t="s">
        <v>15</v>
      </c>
      <c r="B63" s="92">
        <v>65</v>
      </c>
      <c r="C63" s="87" t="s">
        <v>392</v>
      </c>
      <c r="D63" s="88" t="s">
        <v>33</v>
      </c>
      <c r="E63" s="31">
        <v>242.38</v>
      </c>
      <c r="F63" s="90">
        <v>496.08</v>
      </c>
      <c r="G63" s="28">
        <v>1</v>
      </c>
      <c r="H63" s="28">
        <f t="shared" si="1"/>
        <v>496.08</v>
      </c>
    </row>
    <row r="64" spans="1:8" ht="12.75">
      <c r="A64" s="38" t="s">
        <v>15</v>
      </c>
      <c r="B64" s="86">
        <v>66</v>
      </c>
      <c r="C64" s="87" t="s">
        <v>84</v>
      </c>
      <c r="D64" s="88" t="s">
        <v>33</v>
      </c>
      <c r="E64" s="31">
        <v>21.59</v>
      </c>
      <c r="F64" s="90">
        <v>137.36</v>
      </c>
      <c r="G64" s="28">
        <v>72</v>
      </c>
      <c r="H64" s="28">
        <f t="shared" si="1"/>
        <v>9889.92</v>
      </c>
    </row>
    <row r="65" spans="1:8" ht="12.75">
      <c r="A65" s="38" t="s">
        <v>15</v>
      </c>
      <c r="B65" s="92">
        <v>67</v>
      </c>
      <c r="C65" s="87" t="s">
        <v>85</v>
      </c>
      <c r="D65" s="88" t="s">
        <v>33</v>
      </c>
      <c r="E65" s="31">
        <v>11.31</v>
      </c>
      <c r="F65" s="90">
        <v>57.34</v>
      </c>
      <c r="G65" s="28">
        <v>352</v>
      </c>
      <c r="H65" s="28">
        <f t="shared" si="1"/>
        <v>20183.68</v>
      </c>
    </row>
    <row r="66" spans="1:8" ht="12.75">
      <c r="A66" s="38" t="s">
        <v>15</v>
      </c>
      <c r="B66" s="86">
        <v>78</v>
      </c>
      <c r="C66" s="87" t="s">
        <v>86</v>
      </c>
      <c r="D66" s="88" t="s">
        <v>87</v>
      </c>
      <c r="E66" s="31">
        <v>8.61</v>
      </c>
      <c r="F66" s="90">
        <v>52.46</v>
      </c>
      <c r="G66" s="28">
        <v>1</v>
      </c>
      <c r="H66" s="28">
        <f t="shared" si="1"/>
        <v>52.46</v>
      </c>
    </row>
    <row r="67" spans="1:8" ht="12.75">
      <c r="A67" s="38" t="s">
        <v>15</v>
      </c>
      <c r="B67" s="86">
        <v>90</v>
      </c>
      <c r="C67" s="87" t="s">
        <v>90</v>
      </c>
      <c r="D67" s="93" t="s">
        <v>91</v>
      </c>
      <c r="E67" s="59">
        <v>140.87</v>
      </c>
      <c r="F67" s="90">
        <v>641.96</v>
      </c>
      <c r="G67" s="28">
        <v>2</v>
      </c>
      <c r="H67" s="28">
        <f t="shared" si="1"/>
        <v>1283.92</v>
      </c>
    </row>
    <row r="68" spans="1:8" ht="12.75">
      <c r="A68" s="38" t="s">
        <v>15</v>
      </c>
      <c r="B68" s="92">
        <v>91</v>
      </c>
      <c r="C68" s="87" t="s">
        <v>92</v>
      </c>
      <c r="D68" s="93" t="s">
        <v>41</v>
      </c>
      <c r="E68" s="59"/>
      <c r="F68" s="90">
        <v>117.41</v>
      </c>
      <c r="G68" s="28">
        <v>2</v>
      </c>
      <c r="H68" s="28">
        <f t="shared" si="1"/>
        <v>234.82</v>
      </c>
    </row>
    <row r="69" spans="1:8" ht="12.75">
      <c r="A69" s="38" t="s">
        <v>96</v>
      </c>
      <c r="B69" s="94" t="s">
        <v>97</v>
      </c>
      <c r="C69" s="87" t="s">
        <v>98</v>
      </c>
      <c r="D69" s="30" t="s">
        <v>39</v>
      </c>
      <c r="E69" s="23"/>
      <c r="F69" s="95">
        <v>14295.65</v>
      </c>
      <c r="G69" s="28"/>
      <c r="H69" s="28">
        <f t="shared" si="1"/>
        <v>0</v>
      </c>
    </row>
    <row r="70" spans="1:8" ht="12.75">
      <c r="A70" s="38" t="s">
        <v>96</v>
      </c>
      <c r="B70" s="94">
        <v>111</v>
      </c>
      <c r="C70" s="29" t="s">
        <v>99</v>
      </c>
      <c r="D70" s="30" t="s">
        <v>100</v>
      </c>
      <c r="E70" s="95"/>
      <c r="F70" s="90"/>
      <c r="G70" s="28"/>
      <c r="H70" s="28"/>
    </row>
    <row r="71" spans="1:8" ht="12.75">
      <c r="A71" s="38" t="s">
        <v>96</v>
      </c>
      <c r="B71" s="94">
        <v>112</v>
      </c>
      <c r="C71" s="96" t="s">
        <v>101</v>
      </c>
      <c r="D71" s="30" t="s">
        <v>102</v>
      </c>
      <c r="E71" s="95">
        <v>12.03</v>
      </c>
      <c r="F71" s="90">
        <v>150.67</v>
      </c>
      <c r="G71" s="28">
        <v>5</v>
      </c>
      <c r="H71" s="28">
        <f t="shared" si="1"/>
        <v>753.35</v>
      </c>
    </row>
    <row r="72" spans="1:8" ht="12.75">
      <c r="A72" s="38" t="s">
        <v>96</v>
      </c>
      <c r="B72" s="94"/>
      <c r="C72" s="29" t="s">
        <v>103</v>
      </c>
      <c r="D72" s="30"/>
      <c r="E72" s="95"/>
      <c r="F72" s="95">
        <v>244.22</v>
      </c>
      <c r="G72" s="28">
        <v>213</v>
      </c>
      <c r="H72" s="28">
        <f t="shared" si="1"/>
        <v>52018.86</v>
      </c>
    </row>
    <row r="73" spans="1:8" ht="12.75">
      <c r="A73" s="97"/>
      <c r="B73" s="98"/>
      <c r="C73" s="99"/>
      <c r="D73" s="100"/>
      <c r="E73" s="2"/>
      <c r="F73" s="107"/>
      <c r="G73" s="101"/>
      <c r="H73" s="37">
        <f>SUM(H47:H72)</f>
        <v>230162.57</v>
      </c>
    </row>
    <row r="74" spans="1:8" ht="12.75">
      <c r="A74" s="97"/>
      <c r="B74" s="98"/>
      <c r="C74" s="179"/>
      <c r="D74" s="98"/>
      <c r="E74" s="2"/>
      <c r="F74" s="2"/>
      <c r="G74" s="177"/>
      <c r="H74" s="178"/>
    </row>
    <row r="75" spans="1:8" ht="12.75">
      <c r="A75" s="67" t="s">
        <v>112</v>
      </c>
      <c r="B75" s="68"/>
      <c r="C75" s="69"/>
      <c r="D75" s="70"/>
      <c r="E75" s="70"/>
      <c r="F75" s="71"/>
      <c r="G75" s="100"/>
      <c r="H75" s="73"/>
    </row>
    <row r="76" spans="1:8" ht="12.75" customHeight="1">
      <c r="A76" s="74" t="s">
        <v>48</v>
      </c>
      <c r="B76" s="74" t="s">
        <v>48</v>
      </c>
      <c r="C76" s="75"/>
      <c r="D76" s="11" t="s">
        <v>49</v>
      </c>
      <c r="E76" s="74" t="s">
        <v>8</v>
      </c>
      <c r="F76" s="130" t="s">
        <v>173</v>
      </c>
      <c r="G76" s="17" t="s">
        <v>439</v>
      </c>
      <c r="H76" s="17"/>
    </row>
    <row r="77" spans="1:8" ht="12.75" customHeight="1">
      <c r="A77" s="77" t="s">
        <v>50</v>
      </c>
      <c r="B77" s="78" t="s">
        <v>51</v>
      </c>
      <c r="C77" s="79" t="s">
        <v>6</v>
      </c>
      <c r="D77" s="11"/>
      <c r="E77" s="77" t="s">
        <v>11</v>
      </c>
      <c r="F77" s="130"/>
      <c r="G77" s="81" t="s">
        <v>12</v>
      </c>
      <c r="H77" s="82" t="s">
        <v>13</v>
      </c>
    </row>
    <row r="78" spans="1:8" ht="12.75">
      <c r="A78" s="83" t="s">
        <v>53</v>
      </c>
      <c r="B78" s="78"/>
      <c r="C78" s="84"/>
      <c r="D78" s="11"/>
      <c r="E78" s="83" t="s">
        <v>14</v>
      </c>
      <c r="F78" s="130"/>
      <c r="G78" s="81"/>
      <c r="H78" s="82"/>
    </row>
    <row r="79" spans="1:8" ht="12.75">
      <c r="A79" s="38" t="s">
        <v>21</v>
      </c>
      <c r="B79" s="92">
        <v>19</v>
      </c>
      <c r="C79" s="87" t="s">
        <v>234</v>
      </c>
      <c r="D79" s="88" t="s">
        <v>126</v>
      </c>
      <c r="E79" s="31">
        <v>37.02</v>
      </c>
      <c r="F79" s="31">
        <v>67.48</v>
      </c>
      <c r="G79" s="28">
        <v>1.8</v>
      </c>
      <c r="H79" s="28">
        <f aca="true" t="shared" si="2" ref="H79:H86">ROUND(F79*G79,2)</f>
        <v>121.46</v>
      </c>
    </row>
    <row r="80" spans="1:8" ht="12.75">
      <c r="A80" s="38" t="s">
        <v>21</v>
      </c>
      <c r="B80" s="92">
        <v>29</v>
      </c>
      <c r="C80" s="87" t="s">
        <v>235</v>
      </c>
      <c r="D80" s="88" t="s">
        <v>126</v>
      </c>
      <c r="E80" s="31">
        <v>38.51</v>
      </c>
      <c r="F80" s="31">
        <v>230.39</v>
      </c>
      <c r="G80" s="28">
        <v>17.4</v>
      </c>
      <c r="H80" s="28">
        <f t="shared" si="2"/>
        <v>4008.79</v>
      </c>
    </row>
    <row r="81" spans="1:8" ht="12.75">
      <c r="A81" s="38" t="s">
        <v>21</v>
      </c>
      <c r="B81" s="92">
        <v>30</v>
      </c>
      <c r="C81" s="87" t="s">
        <v>236</v>
      </c>
      <c r="D81" s="88" t="s">
        <v>167</v>
      </c>
      <c r="E81" s="31">
        <v>77.92</v>
      </c>
      <c r="F81" s="31">
        <v>182.34</v>
      </c>
      <c r="G81" s="28">
        <v>32.5</v>
      </c>
      <c r="H81" s="28">
        <f t="shared" si="2"/>
        <v>5926.05</v>
      </c>
    </row>
    <row r="82" spans="1:8" ht="12.75">
      <c r="A82" s="38" t="s">
        <v>21</v>
      </c>
      <c r="B82" s="86">
        <v>55</v>
      </c>
      <c r="C82" s="87" t="s">
        <v>239</v>
      </c>
      <c r="D82" s="115" t="s">
        <v>116</v>
      </c>
      <c r="E82" s="40">
        <v>178.56</v>
      </c>
      <c r="F82" s="40">
        <v>245.65</v>
      </c>
      <c r="G82" s="28">
        <v>32</v>
      </c>
      <c r="H82" s="28">
        <f t="shared" si="2"/>
        <v>7860.8</v>
      </c>
    </row>
    <row r="83" spans="1:8" ht="12.75">
      <c r="A83" s="38" t="s">
        <v>21</v>
      </c>
      <c r="B83" s="86">
        <v>56</v>
      </c>
      <c r="C83" s="87" t="s">
        <v>240</v>
      </c>
      <c r="D83" s="115" t="s">
        <v>116</v>
      </c>
      <c r="E83" s="40">
        <v>263.45</v>
      </c>
      <c r="F83" s="40">
        <v>331.74</v>
      </c>
      <c r="G83" s="28">
        <v>8</v>
      </c>
      <c r="H83" s="28">
        <f t="shared" si="2"/>
        <v>2653.92</v>
      </c>
    </row>
    <row r="84" spans="1:10" ht="12.75">
      <c r="A84" s="38" t="s">
        <v>21</v>
      </c>
      <c r="B84" s="86">
        <v>61</v>
      </c>
      <c r="C84" s="29" t="s">
        <v>241</v>
      </c>
      <c r="D84" s="30" t="s">
        <v>242</v>
      </c>
      <c r="E84" s="95"/>
      <c r="F84" s="95">
        <v>84.65</v>
      </c>
      <c r="G84" s="28">
        <v>68</v>
      </c>
      <c r="H84" s="28">
        <f t="shared" si="2"/>
        <v>5756.2</v>
      </c>
      <c r="J84" s="169"/>
    </row>
    <row r="85" spans="1:8" ht="12.75">
      <c r="A85" s="38" t="s">
        <v>21</v>
      </c>
      <c r="B85" s="86">
        <v>63</v>
      </c>
      <c r="C85" s="29" t="s">
        <v>393</v>
      </c>
      <c r="D85" s="30" t="s">
        <v>118</v>
      </c>
      <c r="E85" s="95"/>
      <c r="F85" s="95">
        <v>1358.03</v>
      </c>
      <c r="G85" s="28">
        <v>8.6</v>
      </c>
      <c r="H85" s="28">
        <f t="shared" si="2"/>
        <v>11679.06</v>
      </c>
    </row>
    <row r="86" spans="1:8" ht="12.75">
      <c r="A86" s="22"/>
      <c r="B86" s="86"/>
      <c r="C86" s="105"/>
      <c r="D86" s="115"/>
      <c r="E86" s="40"/>
      <c r="F86" s="40"/>
      <c r="G86" s="28">
        <v>20</v>
      </c>
      <c r="H86" s="28">
        <f t="shared" si="2"/>
        <v>0</v>
      </c>
    </row>
    <row r="87" spans="1:8" ht="12.75">
      <c r="A87" s="98"/>
      <c r="B87" s="98"/>
      <c r="C87" s="42" t="s">
        <v>19</v>
      </c>
      <c r="D87" s="106"/>
      <c r="E87" s="2"/>
      <c r="F87" s="2"/>
      <c r="G87" s="107"/>
      <c r="H87" s="108">
        <f>SUM(H79:H86)</f>
        <v>38006.28</v>
      </c>
    </row>
    <row r="88" spans="1:8" ht="12.75">
      <c r="A88" s="98"/>
      <c r="B88" s="98"/>
      <c r="C88" s="42"/>
      <c r="D88" s="106"/>
      <c r="E88" s="2"/>
      <c r="F88" s="2"/>
      <c r="G88" s="107"/>
      <c r="H88" s="48"/>
    </row>
    <row r="89" spans="1:8" ht="12.75">
      <c r="A89" s="100"/>
      <c r="B89" s="98"/>
      <c r="C89" s="180"/>
      <c r="D89" s="114"/>
      <c r="E89" s="114"/>
      <c r="F89" s="57"/>
      <c r="G89" s="57"/>
      <c r="H89" s="58"/>
    </row>
    <row r="90" spans="1:8" ht="12.75">
      <c r="A90" s="67" t="s">
        <v>122</v>
      </c>
      <c r="B90" s="68"/>
      <c r="C90" s="69"/>
      <c r="D90" s="70"/>
      <c r="E90" s="70"/>
      <c r="F90" s="109"/>
      <c r="G90" s="110"/>
      <c r="H90" s="111"/>
    </row>
    <row r="91" spans="1:8" ht="12.75" customHeight="1">
      <c r="A91" s="74" t="s">
        <v>48</v>
      </c>
      <c r="B91" s="74" t="s">
        <v>48</v>
      </c>
      <c r="C91" s="75"/>
      <c r="D91" s="11" t="s">
        <v>49</v>
      </c>
      <c r="E91" s="74" t="s">
        <v>8</v>
      </c>
      <c r="F91" s="130" t="s">
        <v>173</v>
      </c>
      <c r="G91" s="17" t="s">
        <v>439</v>
      </c>
      <c r="H91" s="17"/>
    </row>
    <row r="92" spans="1:8" ht="12.75" customHeight="1">
      <c r="A92" s="77" t="s">
        <v>50</v>
      </c>
      <c r="B92" s="78" t="s">
        <v>51</v>
      </c>
      <c r="C92" s="79" t="s">
        <v>6</v>
      </c>
      <c r="D92" s="11"/>
      <c r="E92" s="77" t="s">
        <v>11</v>
      </c>
      <c r="F92" s="130"/>
      <c r="G92" s="81" t="s">
        <v>12</v>
      </c>
      <c r="H92" s="82" t="s">
        <v>13</v>
      </c>
    </row>
    <row r="93" spans="1:8" ht="12.75">
      <c r="A93" s="83" t="s">
        <v>53</v>
      </c>
      <c r="B93" s="78"/>
      <c r="C93" s="84"/>
      <c r="D93" s="11"/>
      <c r="E93" s="83" t="s">
        <v>14</v>
      </c>
      <c r="F93" s="130"/>
      <c r="G93" s="81"/>
      <c r="H93" s="82"/>
    </row>
    <row r="94" spans="1:8" ht="12.75">
      <c r="A94" s="112" t="s">
        <v>25</v>
      </c>
      <c r="B94" s="113">
        <v>1</v>
      </c>
      <c r="C94" s="87" t="s">
        <v>244</v>
      </c>
      <c r="D94" s="88" t="s">
        <v>217</v>
      </c>
      <c r="E94" s="31">
        <v>35.71</v>
      </c>
      <c r="F94" s="31">
        <v>187.339250834</v>
      </c>
      <c r="G94" s="28"/>
      <c r="H94" s="28">
        <f aca="true" t="shared" si="3" ref="H94:H115">ROUND(F94*G94,2)</f>
        <v>0</v>
      </c>
    </row>
    <row r="95" spans="1:8" ht="12.75">
      <c r="A95" s="112" t="s">
        <v>25</v>
      </c>
      <c r="B95" s="113">
        <v>7</v>
      </c>
      <c r="C95" s="87" t="s">
        <v>123</v>
      </c>
      <c r="D95" s="88" t="s">
        <v>124</v>
      </c>
      <c r="E95" s="31">
        <v>16.21</v>
      </c>
      <c r="F95" s="31">
        <v>58.623830612000006</v>
      </c>
      <c r="G95" s="28">
        <v>2</v>
      </c>
      <c r="H95" s="28">
        <f t="shared" si="3"/>
        <v>117.25</v>
      </c>
    </row>
    <row r="96" spans="1:8" ht="12.75">
      <c r="A96" s="112" t="s">
        <v>25</v>
      </c>
      <c r="B96" s="113">
        <v>17</v>
      </c>
      <c r="C96" s="87" t="s">
        <v>206</v>
      </c>
      <c r="D96" s="167" t="s">
        <v>207</v>
      </c>
      <c r="E96" s="31">
        <v>36.95</v>
      </c>
      <c r="F96" s="31">
        <v>87.571075448</v>
      </c>
      <c r="G96" s="28"/>
      <c r="H96" s="28">
        <f t="shared" si="3"/>
        <v>0</v>
      </c>
    </row>
    <row r="97" spans="1:8" ht="12.75">
      <c r="A97" s="112" t="s">
        <v>25</v>
      </c>
      <c r="B97" s="113">
        <v>22</v>
      </c>
      <c r="C97" s="87" t="s">
        <v>432</v>
      </c>
      <c r="D97" s="88" t="s">
        <v>126</v>
      </c>
      <c r="E97" s="31">
        <v>11.42</v>
      </c>
      <c r="F97" s="31">
        <v>129.922004452</v>
      </c>
      <c r="G97" s="28">
        <v>2</v>
      </c>
      <c r="H97" s="28">
        <f t="shared" si="3"/>
        <v>259.84</v>
      </c>
    </row>
    <row r="98" spans="1:8" ht="12.75">
      <c r="A98" s="112" t="s">
        <v>25</v>
      </c>
      <c r="B98" s="113">
        <v>38</v>
      </c>
      <c r="C98" s="87" t="s">
        <v>208</v>
      </c>
      <c r="D98" s="88" t="s">
        <v>209</v>
      </c>
      <c r="E98" s="31">
        <v>243.03</v>
      </c>
      <c r="F98" s="31">
        <v>993.442405288</v>
      </c>
      <c r="G98" s="28"/>
      <c r="H98" s="28">
        <f t="shared" si="3"/>
        <v>0</v>
      </c>
    </row>
    <row r="99" spans="1:8" ht="12.75">
      <c r="A99" s="112" t="s">
        <v>25</v>
      </c>
      <c r="B99" s="113">
        <v>48</v>
      </c>
      <c r="C99" s="87" t="s">
        <v>212</v>
      </c>
      <c r="D99" s="88" t="s">
        <v>126</v>
      </c>
      <c r="E99" s="31">
        <v>103.72</v>
      </c>
      <c r="F99" s="31">
        <v>142.19772532000002</v>
      </c>
      <c r="G99" s="28">
        <v>4.5</v>
      </c>
      <c r="H99" s="28">
        <f t="shared" si="3"/>
        <v>639.89</v>
      </c>
    </row>
    <row r="100" spans="1:8" ht="12.75">
      <c r="A100" s="112" t="s">
        <v>25</v>
      </c>
      <c r="B100" s="114"/>
      <c r="C100" s="87" t="s">
        <v>127</v>
      </c>
      <c r="D100" s="88"/>
      <c r="E100" s="40"/>
      <c r="F100" s="40"/>
      <c r="G100" s="28">
        <v>0</v>
      </c>
      <c r="H100" s="28">
        <f t="shared" si="3"/>
        <v>0</v>
      </c>
    </row>
    <row r="101" spans="1:8" ht="12.75">
      <c r="A101" s="112" t="s">
        <v>25</v>
      </c>
      <c r="B101" s="113">
        <v>59</v>
      </c>
      <c r="C101" s="89" t="s">
        <v>440</v>
      </c>
      <c r="D101" s="88" t="s">
        <v>129</v>
      </c>
      <c r="E101" s="40">
        <v>26.6</v>
      </c>
      <c r="F101" s="40">
        <v>180.11455293999995</v>
      </c>
      <c r="G101" s="28"/>
      <c r="H101" s="28">
        <f t="shared" si="3"/>
        <v>0</v>
      </c>
    </row>
    <row r="102" spans="1:8" ht="12.75">
      <c r="A102" s="112" t="s">
        <v>25</v>
      </c>
      <c r="B102" s="113">
        <v>60</v>
      </c>
      <c r="C102" s="89" t="s">
        <v>213</v>
      </c>
      <c r="D102" s="88" t="s">
        <v>129</v>
      </c>
      <c r="E102" s="40">
        <v>7.69</v>
      </c>
      <c r="F102" s="40">
        <v>23.167074768000003</v>
      </c>
      <c r="G102" s="28"/>
      <c r="H102" s="28">
        <f t="shared" si="3"/>
        <v>0</v>
      </c>
    </row>
    <row r="103" spans="1:8" ht="12.75">
      <c r="A103" s="112" t="s">
        <v>25</v>
      </c>
      <c r="B103" s="113">
        <v>61</v>
      </c>
      <c r="C103" s="89" t="s">
        <v>130</v>
      </c>
      <c r="D103" s="88" t="s">
        <v>129</v>
      </c>
      <c r="E103" s="40">
        <v>43.43</v>
      </c>
      <c r="F103" s="40">
        <v>106.94960504</v>
      </c>
      <c r="G103" s="28"/>
      <c r="H103" s="28">
        <f t="shared" si="3"/>
        <v>0</v>
      </c>
    </row>
    <row r="104" spans="1:8" ht="12.75">
      <c r="A104" s="112" t="s">
        <v>25</v>
      </c>
      <c r="B104" s="114"/>
      <c r="C104" s="87" t="s">
        <v>441</v>
      </c>
      <c r="D104" s="88"/>
      <c r="E104" s="40"/>
      <c r="F104" s="40"/>
      <c r="G104" s="28">
        <v>0</v>
      </c>
      <c r="H104" s="28">
        <f t="shared" si="3"/>
        <v>0</v>
      </c>
    </row>
    <row r="105" spans="1:8" ht="12.75">
      <c r="A105" s="112" t="s">
        <v>25</v>
      </c>
      <c r="B105" s="113">
        <v>64</v>
      </c>
      <c r="C105" s="89" t="s">
        <v>134</v>
      </c>
      <c r="D105" s="88" t="s">
        <v>442</v>
      </c>
      <c r="E105" s="40">
        <v>35.71</v>
      </c>
      <c r="F105" s="40">
        <v>231.726975792</v>
      </c>
      <c r="G105" s="28"/>
      <c r="H105" s="28">
        <f t="shared" si="3"/>
        <v>0</v>
      </c>
    </row>
    <row r="106" spans="1:8" ht="12.75">
      <c r="A106" s="112" t="s">
        <v>25</v>
      </c>
      <c r="B106" s="114"/>
      <c r="C106" s="87" t="s">
        <v>131</v>
      </c>
      <c r="D106" s="88"/>
      <c r="E106" s="40"/>
      <c r="F106" s="40"/>
      <c r="G106" s="28">
        <v>0</v>
      </c>
      <c r="H106" s="28">
        <f t="shared" si="3"/>
        <v>0</v>
      </c>
    </row>
    <row r="107" spans="1:8" ht="12.75">
      <c r="A107" s="112" t="s">
        <v>25</v>
      </c>
      <c r="B107" s="113">
        <v>66</v>
      </c>
      <c r="C107" s="89" t="s">
        <v>134</v>
      </c>
      <c r="D107" s="88" t="s">
        <v>133</v>
      </c>
      <c r="E107" s="40">
        <v>61.56</v>
      </c>
      <c r="F107" s="40">
        <v>312.27362016</v>
      </c>
      <c r="G107" s="28">
        <v>1</v>
      </c>
      <c r="H107" s="28">
        <f t="shared" si="3"/>
        <v>312.27</v>
      </c>
    </row>
    <row r="108" spans="1:8" ht="12.75">
      <c r="A108" s="112" t="s">
        <v>25</v>
      </c>
      <c r="B108" s="113">
        <v>71</v>
      </c>
      <c r="C108" s="87" t="s">
        <v>443</v>
      </c>
      <c r="D108" s="93" t="s">
        <v>406</v>
      </c>
      <c r="E108" s="59">
        <v>2.74</v>
      </c>
      <c r="F108" s="40">
        <v>244.85839944200006</v>
      </c>
      <c r="G108" s="28">
        <v>4</v>
      </c>
      <c r="H108" s="28">
        <f t="shared" si="3"/>
        <v>979.43</v>
      </c>
    </row>
    <row r="109" spans="1:8" ht="12.75">
      <c r="A109" s="112" t="s">
        <v>25</v>
      </c>
      <c r="B109" s="113">
        <v>87</v>
      </c>
      <c r="C109" s="87" t="s">
        <v>274</v>
      </c>
      <c r="D109" s="88" t="s">
        <v>275</v>
      </c>
      <c r="E109" s="31">
        <v>59.67</v>
      </c>
      <c r="F109" s="31">
        <v>291.124364832</v>
      </c>
      <c r="G109" s="28">
        <v>0</v>
      </c>
      <c r="H109" s="28">
        <f t="shared" si="3"/>
        <v>0</v>
      </c>
    </row>
    <row r="110" spans="1:8" ht="12.75">
      <c r="A110" s="112" t="s">
        <v>25</v>
      </c>
      <c r="B110" s="113">
        <v>88</v>
      </c>
      <c r="C110" s="89" t="s">
        <v>276</v>
      </c>
      <c r="D110" s="88" t="s">
        <v>275</v>
      </c>
      <c r="E110" s="31">
        <v>59.67</v>
      </c>
      <c r="F110" s="31">
        <v>335.575512864</v>
      </c>
      <c r="G110" s="28">
        <v>6</v>
      </c>
      <c r="H110" s="28">
        <f t="shared" si="3"/>
        <v>2013.45</v>
      </c>
    </row>
    <row r="111" spans="1:8" ht="12.75">
      <c r="A111" s="112" t="s">
        <v>25</v>
      </c>
      <c r="B111" s="23"/>
      <c r="C111" s="29" t="s">
        <v>214</v>
      </c>
      <c r="D111" s="30"/>
      <c r="E111" s="95"/>
      <c r="F111" s="95"/>
      <c r="G111" s="28">
        <v>0</v>
      </c>
      <c r="H111" s="28">
        <f t="shared" si="3"/>
        <v>0</v>
      </c>
    </row>
    <row r="112" spans="1:8" ht="12.75">
      <c r="A112" s="112" t="s">
        <v>25</v>
      </c>
      <c r="B112" s="91">
        <v>130</v>
      </c>
      <c r="C112" s="96" t="s">
        <v>215</v>
      </c>
      <c r="D112" s="30" t="s">
        <v>71</v>
      </c>
      <c r="E112" s="95">
        <v>39.822354000000004</v>
      </c>
      <c r="F112" s="95">
        <v>157.154874028</v>
      </c>
      <c r="G112" s="28">
        <v>4</v>
      </c>
      <c r="H112" s="28">
        <f t="shared" si="3"/>
        <v>628.62</v>
      </c>
    </row>
    <row r="113" spans="1:8" ht="12.75">
      <c r="A113" s="112" t="s">
        <v>25</v>
      </c>
      <c r="B113" s="91">
        <v>137</v>
      </c>
      <c r="C113" s="105" t="s">
        <v>218</v>
      </c>
      <c r="D113" s="88" t="s">
        <v>219</v>
      </c>
      <c r="E113" s="31"/>
      <c r="F113" s="31">
        <v>16.591121344</v>
      </c>
      <c r="G113" s="28">
        <v>16.3</v>
      </c>
      <c r="H113" s="28">
        <f t="shared" si="3"/>
        <v>270.44</v>
      </c>
    </row>
    <row r="114" spans="1:8" ht="12.75">
      <c r="A114" s="112" t="s">
        <v>25</v>
      </c>
      <c r="B114" s="91">
        <v>138</v>
      </c>
      <c r="C114" s="105" t="s">
        <v>220</v>
      </c>
      <c r="D114" s="88" t="s">
        <v>221</v>
      </c>
      <c r="E114" s="31">
        <v>37.84</v>
      </c>
      <c r="F114" s="31">
        <v>88.48777544800002</v>
      </c>
      <c r="G114" s="28">
        <v>16.3</v>
      </c>
      <c r="H114" s="28">
        <f t="shared" si="3"/>
        <v>1442.35</v>
      </c>
    </row>
    <row r="115" spans="1:8" ht="12.75">
      <c r="A115" s="112" t="s">
        <v>139</v>
      </c>
      <c r="B115" s="91">
        <v>142</v>
      </c>
      <c r="C115" s="105" t="s">
        <v>397</v>
      </c>
      <c r="D115" s="88" t="s">
        <v>219</v>
      </c>
      <c r="E115" s="31">
        <v>180.8</v>
      </c>
      <c r="F115" s="31">
        <v>422.5148672700001</v>
      </c>
      <c r="G115" s="28">
        <v>15</v>
      </c>
      <c r="H115" s="28">
        <f t="shared" si="3"/>
        <v>6337.72</v>
      </c>
    </row>
    <row r="116" spans="1:8" ht="12.75">
      <c r="A116" s="100"/>
      <c r="B116" s="98"/>
      <c r="C116" s="42"/>
      <c r="D116" s="106"/>
      <c r="E116" s="2"/>
      <c r="F116" s="2"/>
      <c r="G116" s="107"/>
      <c r="H116" s="108">
        <f>SUM(H94:H115)</f>
        <v>13001.259999999998</v>
      </c>
    </row>
    <row r="117" spans="1:8" ht="12.75">
      <c r="A117"/>
      <c r="B117"/>
      <c r="C117"/>
      <c r="D117"/>
      <c r="E117"/>
      <c r="F117" s="2"/>
      <c r="G117"/>
      <c r="H117"/>
    </row>
    <row r="118" spans="1:8" ht="12.75">
      <c r="A118" s="98"/>
      <c r="B118" s="98"/>
      <c r="C118" s="118" t="s">
        <v>30</v>
      </c>
      <c r="D118" s="119"/>
      <c r="E118" s="2"/>
      <c r="F118" s="2"/>
      <c r="G118" s="120"/>
      <c r="H118" s="111"/>
    </row>
    <row r="119" spans="1:8" ht="13.5" customHeight="1">
      <c r="A119" s="74" t="s">
        <v>48</v>
      </c>
      <c r="B119" s="74" t="s">
        <v>48</v>
      </c>
      <c r="C119" s="75"/>
      <c r="D119" s="11" t="s">
        <v>49</v>
      </c>
      <c r="E119" s="74" t="s">
        <v>8</v>
      </c>
      <c r="F119" s="102" t="s">
        <v>9</v>
      </c>
      <c r="G119" s="17" t="s">
        <v>439</v>
      </c>
      <c r="H119" s="17"/>
    </row>
    <row r="120" spans="1:8" ht="12.75" customHeight="1">
      <c r="A120" s="77" t="s">
        <v>50</v>
      </c>
      <c r="B120" s="78" t="s">
        <v>51</v>
      </c>
      <c r="C120" s="79" t="s">
        <v>6</v>
      </c>
      <c r="D120" s="11"/>
      <c r="E120" s="77" t="s">
        <v>11</v>
      </c>
      <c r="F120" s="103" t="s">
        <v>52</v>
      </c>
      <c r="G120" s="81" t="s">
        <v>12</v>
      </c>
      <c r="H120" s="82" t="s">
        <v>13</v>
      </c>
    </row>
    <row r="121" spans="1:8" ht="12.75">
      <c r="A121" s="83" t="s">
        <v>53</v>
      </c>
      <c r="B121" s="78"/>
      <c r="C121" s="84"/>
      <c r="D121" s="11"/>
      <c r="E121" s="83" t="s">
        <v>14</v>
      </c>
      <c r="F121" s="104"/>
      <c r="G121" s="81"/>
      <c r="H121" s="82"/>
    </row>
    <row r="122" spans="1:8" ht="12.75">
      <c r="A122" s="112" t="s">
        <v>31</v>
      </c>
      <c r="B122" s="113">
        <v>4</v>
      </c>
      <c r="C122" s="87" t="s">
        <v>145</v>
      </c>
      <c r="D122" s="88" t="s">
        <v>33</v>
      </c>
      <c r="E122" s="31">
        <v>70.02</v>
      </c>
      <c r="F122" s="31">
        <v>106.42494322799999</v>
      </c>
      <c r="G122" s="28">
        <v>3</v>
      </c>
      <c r="H122" s="28">
        <f aca="true" t="shared" si="4" ref="H122:H131">ROUND(F122*G122,2)</f>
        <v>319.27</v>
      </c>
    </row>
    <row r="123" spans="1:8" ht="12.75">
      <c r="A123" s="112" t="s">
        <v>31</v>
      </c>
      <c r="B123" s="113">
        <v>5</v>
      </c>
      <c r="C123" s="87" t="s">
        <v>146</v>
      </c>
      <c r="D123" s="88" t="s">
        <v>33</v>
      </c>
      <c r="E123" s="31">
        <v>112.91</v>
      </c>
      <c r="F123" s="31">
        <v>358.333499442</v>
      </c>
      <c r="G123" s="28">
        <v>9</v>
      </c>
      <c r="H123" s="28">
        <f t="shared" si="4"/>
        <v>3225</v>
      </c>
    </row>
    <row r="124" spans="1:8" ht="12.75">
      <c r="A124" s="112" t="s">
        <v>31</v>
      </c>
      <c r="B124" s="113">
        <v>9</v>
      </c>
      <c r="C124" s="87" t="s">
        <v>148</v>
      </c>
      <c r="D124" s="88" t="s">
        <v>149</v>
      </c>
      <c r="E124" s="31">
        <v>26.26</v>
      </c>
      <c r="F124" s="31">
        <v>70.88112745800001</v>
      </c>
      <c r="G124" s="28">
        <v>8</v>
      </c>
      <c r="H124" s="28">
        <f t="shared" si="4"/>
        <v>567.05</v>
      </c>
    </row>
    <row r="125" spans="1:8" ht="12.75">
      <c r="A125" s="112" t="s">
        <v>31</v>
      </c>
      <c r="B125" s="113">
        <v>10</v>
      </c>
      <c r="C125" s="87" t="s">
        <v>150</v>
      </c>
      <c r="D125" s="88" t="s">
        <v>151</v>
      </c>
      <c r="E125" s="31">
        <v>243.51</v>
      </c>
      <c r="F125" s="31">
        <v>382.31528237400005</v>
      </c>
      <c r="G125" s="28">
        <v>5</v>
      </c>
      <c r="H125" s="28">
        <f t="shared" si="4"/>
        <v>1911.58</v>
      </c>
    </row>
    <row r="126" spans="1:8" ht="12.75">
      <c r="A126" s="112" t="s">
        <v>31</v>
      </c>
      <c r="B126" s="113">
        <v>16</v>
      </c>
      <c r="C126" s="87" t="s">
        <v>154</v>
      </c>
      <c r="D126" s="122" t="s">
        <v>33</v>
      </c>
      <c r="E126" s="40">
        <v>3991.38</v>
      </c>
      <c r="F126" s="123">
        <v>741.3549730940001</v>
      </c>
      <c r="G126" s="28">
        <v>80</v>
      </c>
      <c r="H126" s="28">
        <f t="shared" si="4"/>
        <v>59308.4</v>
      </c>
    </row>
    <row r="127" spans="1:8" ht="12.75">
      <c r="A127" s="112" t="s">
        <v>31</v>
      </c>
      <c r="B127" s="113">
        <v>17</v>
      </c>
      <c r="C127" s="87" t="s">
        <v>155</v>
      </c>
      <c r="D127" s="115" t="s">
        <v>156</v>
      </c>
      <c r="E127" s="124">
        <v>367.61</v>
      </c>
      <c r="F127" s="40">
        <v>515.855672912</v>
      </c>
      <c r="G127" s="28">
        <v>2</v>
      </c>
      <c r="H127" s="28">
        <f t="shared" si="4"/>
        <v>1031.71</v>
      </c>
    </row>
    <row r="128" spans="1:8" ht="12.75">
      <c r="A128" s="112" t="s">
        <v>31</v>
      </c>
      <c r="B128" s="113">
        <v>19</v>
      </c>
      <c r="C128" s="87" t="s">
        <v>224</v>
      </c>
      <c r="D128" s="88" t="s">
        <v>33</v>
      </c>
      <c r="E128" s="26">
        <v>154.06</v>
      </c>
      <c r="F128" s="31">
        <v>179.645565306</v>
      </c>
      <c r="G128" s="28"/>
      <c r="H128" s="28">
        <f t="shared" si="4"/>
        <v>0</v>
      </c>
    </row>
    <row r="129" spans="1:8" ht="12.75">
      <c r="A129" s="112" t="s">
        <v>31</v>
      </c>
      <c r="B129" s="113">
        <v>20</v>
      </c>
      <c r="C129" s="87" t="s">
        <v>158</v>
      </c>
      <c r="D129" s="88" t="s">
        <v>33</v>
      </c>
      <c r="E129" s="26">
        <v>9.62</v>
      </c>
      <c r="F129" s="31">
        <v>30.872365306</v>
      </c>
      <c r="G129" s="28">
        <v>48</v>
      </c>
      <c r="H129" s="28">
        <f t="shared" si="4"/>
        <v>1481.87</v>
      </c>
    </row>
    <row r="130" spans="1:8" ht="12.75">
      <c r="A130" s="112" t="s">
        <v>31</v>
      </c>
      <c r="B130" s="113">
        <v>38</v>
      </c>
      <c r="C130" s="87" t="s">
        <v>160</v>
      </c>
      <c r="D130" s="88" t="s">
        <v>161</v>
      </c>
      <c r="E130" s="40">
        <v>1971.04</v>
      </c>
      <c r="F130" s="40">
        <v>2363.68564805</v>
      </c>
      <c r="G130" s="28">
        <v>2</v>
      </c>
      <c r="H130" s="28">
        <f t="shared" si="4"/>
        <v>4727.37</v>
      </c>
    </row>
    <row r="131" spans="1:8" ht="12.75">
      <c r="A131" s="112" t="s">
        <v>31</v>
      </c>
      <c r="B131" s="113">
        <v>52</v>
      </c>
      <c r="C131" s="87" t="s">
        <v>417</v>
      </c>
      <c r="D131" s="88" t="s">
        <v>33</v>
      </c>
      <c r="E131" s="31">
        <v>1312.86</v>
      </c>
      <c r="F131" s="31">
        <v>1497.0863602959998</v>
      </c>
      <c r="G131" s="28">
        <v>1</v>
      </c>
      <c r="H131" s="28">
        <f t="shared" si="4"/>
        <v>1497.09</v>
      </c>
    </row>
    <row r="132" spans="1:8" ht="12.75">
      <c r="A132" s="98"/>
      <c r="B132" s="98"/>
      <c r="C132" s="42" t="s">
        <v>19</v>
      </c>
      <c r="D132" s="106"/>
      <c r="E132" s="2"/>
      <c r="F132" s="2"/>
      <c r="G132" s="107"/>
      <c r="H132" s="108">
        <f>SUM(H122:H131)</f>
        <v>74069.34</v>
      </c>
    </row>
    <row r="133" spans="1:8" ht="12.75">
      <c r="A133" s="98"/>
      <c r="B133" s="98"/>
      <c r="C133" s="42"/>
      <c r="D133" s="153"/>
      <c r="E133" s="153"/>
      <c r="F133" s="114"/>
      <c r="G133" s="114"/>
      <c r="H133" s="48"/>
    </row>
    <row r="134" spans="1:8" ht="12.75">
      <c r="A134" s="67" t="s">
        <v>162</v>
      </c>
      <c r="B134" s="68"/>
      <c r="C134" s="69"/>
      <c r="D134" s="70"/>
      <c r="E134" s="70"/>
      <c r="F134" s="109"/>
      <c r="G134" s="107"/>
      <c r="H134" s="48"/>
    </row>
    <row r="135" spans="1:8" ht="13.5" customHeight="1">
      <c r="A135" s="74" t="s">
        <v>48</v>
      </c>
      <c r="B135" s="74" t="s">
        <v>48</v>
      </c>
      <c r="C135" s="75"/>
      <c r="D135" s="11" t="s">
        <v>49</v>
      </c>
      <c r="E135" s="74" t="s">
        <v>8</v>
      </c>
      <c r="F135" s="102" t="s">
        <v>9</v>
      </c>
      <c r="G135" s="17" t="s">
        <v>439</v>
      </c>
      <c r="H135" s="17"/>
    </row>
    <row r="136" spans="1:8" ht="12.75" customHeight="1">
      <c r="A136" s="77" t="s">
        <v>50</v>
      </c>
      <c r="B136" s="78" t="s">
        <v>51</v>
      </c>
      <c r="C136" s="79" t="s">
        <v>6</v>
      </c>
      <c r="D136" s="11"/>
      <c r="E136" s="77" t="s">
        <v>11</v>
      </c>
      <c r="F136" s="103" t="s">
        <v>52</v>
      </c>
      <c r="G136" s="81" t="s">
        <v>12</v>
      </c>
      <c r="H136" s="82" t="s">
        <v>13</v>
      </c>
    </row>
    <row r="137" spans="1:8" ht="12.75">
      <c r="A137" s="83" t="s">
        <v>53</v>
      </c>
      <c r="B137" s="78"/>
      <c r="C137" s="84"/>
      <c r="D137" s="11"/>
      <c r="E137" s="83" t="s">
        <v>14</v>
      </c>
      <c r="F137" s="104"/>
      <c r="G137" s="81"/>
      <c r="H137" s="82"/>
    </row>
    <row r="138" spans="1:8" ht="12.75">
      <c r="A138" s="112" t="s">
        <v>163</v>
      </c>
      <c r="B138" s="113">
        <v>2</v>
      </c>
      <c r="C138" s="87" t="s">
        <v>279</v>
      </c>
      <c r="D138" s="88" t="s">
        <v>278</v>
      </c>
      <c r="E138" s="31"/>
      <c r="F138" s="31">
        <v>1912.621257466</v>
      </c>
      <c r="G138" s="28">
        <v>2</v>
      </c>
      <c r="H138" s="28">
        <f aca="true" t="shared" si="5" ref="H138:H146">ROUND(F138*G138,2)</f>
        <v>3825.24</v>
      </c>
    </row>
    <row r="139" spans="1:8" ht="12.75">
      <c r="A139" s="112" t="s">
        <v>163</v>
      </c>
      <c r="B139" s="113">
        <v>3</v>
      </c>
      <c r="C139" s="87" t="s">
        <v>280</v>
      </c>
      <c r="D139" s="88" t="s">
        <v>278</v>
      </c>
      <c r="E139" s="31"/>
      <c r="F139" s="31">
        <v>643.7220252000001</v>
      </c>
      <c r="G139" s="28">
        <v>1</v>
      </c>
      <c r="H139" s="28">
        <f t="shared" si="5"/>
        <v>643.72</v>
      </c>
    </row>
    <row r="140" spans="1:8" ht="12.75">
      <c r="A140" s="112" t="s">
        <v>163</v>
      </c>
      <c r="B140" s="113">
        <v>4</v>
      </c>
      <c r="C140" s="87" t="s">
        <v>444</v>
      </c>
      <c r="D140" s="88" t="s">
        <v>445</v>
      </c>
      <c r="E140" s="31"/>
      <c r="F140" s="31">
        <v>165.94935598800006</v>
      </c>
      <c r="G140" s="28">
        <v>2</v>
      </c>
      <c r="H140" s="28">
        <f t="shared" si="5"/>
        <v>331.9</v>
      </c>
    </row>
    <row r="141" spans="1:8" ht="12.75">
      <c r="A141" s="112" t="s">
        <v>163</v>
      </c>
      <c r="B141" s="91"/>
      <c r="C141" s="87" t="s">
        <v>168</v>
      </c>
      <c r="D141" s="93"/>
      <c r="E141" s="93"/>
      <c r="F141" s="40">
        <v>0</v>
      </c>
      <c r="G141" s="28">
        <v>0</v>
      </c>
      <c r="H141" s="28">
        <f t="shared" si="5"/>
        <v>0</v>
      </c>
    </row>
    <row r="142" spans="1:8" ht="12.75">
      <c r="A142" s="112" t="s">
        <v>163</v>
      </c>
      <c r="B142" s="91">
        <v>40</v>
      </c>
      <c r="C142" s="89" t="s">
        <v>250</v>
      </c>
      <c r="D142" s="93" t="s">
        <v>170</v>
      </c>
      <c r="E142" s="59">
        <v>4.12</v>
      </c>
      <c r="F142" s="40">
        <v>231.03342467399997</v>
      </c>
      <c r="G142" s="28">
        <v>3</v>
      </c>
      <c r="H142" s="28">
        <f t="shared" si="5"/>
        <v>693.1</v>
      </c>
    </row>
    <row r="143" spans="1:8" ht="12.75">
      <c r="A143" s="112" t="s">
        <v>163</v>
      </c>
      <c r="B143" s="91">
        <v>41</v>
      </c>
      <c r="C143" s="89" t="s">
        <v>169</v>
      </c>
      <c r="D143" s="93" t="s">
        <v>170</v>
      </c>
      <c r="E143" s="59">
        <v>4.12</v>
      </c>
      <c r="F143" s="40">
        <v>87.1149383</v>
      </c>
      <c r="G143" s="28">
        <v>2</v>
      </c>
      <c r="H143" s="28">
        <f t="shared" si="5"/>
        <v>174.23</v>
      </c>
    </row>
    <row r="144" spans="1:8" ht="12.75">
      <c r="A144" s="185" t="s">
        <v>163</v>
      </c>
      <c r="B144" s="91">
        <v>46</v>
      </c>
      <c r="C144" s="105" t="s">
        <v>287</v>
      </c>
      <c r="D144" s="93" t="s">
        <v>71</v>
      </c>
      <c r="E144" s="126"/>
      <c r="F144" s="40">
        <v>2495.71</v>
      </c>
      <c r="G144" s="28"/>
      <c r="H144" s="28">
        <f t="shared" si="5"/>
        <v>0</v>
      </c>
    </row>
    <row r="145" spans="1:8" ht="12.75">
      <c r="A145" s="185" t="s">
        <v>163</v>
      </c>
      <c r="B145" s="91">
        <v>47</v>
      </c>
      <c r="C145" s="105" t="s">
        <v>287</v>
      </c>
      <c r="D145" s="93" t="s">
        <v>71</v>
      </c>
      <c r="E145" s="126"/>
      <c r="F145" s="40">
        <v>2543.71</v>
      </c>
      <c r="G145" s="28"/>
      <c r="H145" s="28">
        <f t="shared" si="5"/>
        <v>0</v>
      </c>
    </row>
    <row r="146" spans="1:8" ht="12.75">
      <c r="A146" s="22"/>
      <c r="B146" s="86">
        <v>50</v>
      </c>
      <c r="C146" s="105" t="s">
        <v>251</v>
      </c>
      <c r="D146" s="115" t="s">
        <v>39</v>
      </c>
      <c r="E146" s="126"/>
      <c r="F146" s="40">
        <v>123.85</v>
      </c>
      <c r="G146" s="28">
        <v>4</v>
      </c>
      <c r="H146" s="28">
        <f t="shared" si="5"/>
        <v>495.4</v>
      </c>
    </row>
    <row r="147" spans="1:8" ht="12.75">
      <c r="A147" s="98"/>
      <c r="B147" s="98"/>
      <c r="C147" s="42" t="s">
        <v>19</v>
      </c>
      <c r="D147" s="106"/>
      <c r="E147" s="106"/>
      <c r="F147" s="107"/>
      <c r="G147" s="128"/>
      <c r="H147" s="60">
        <f>SUM(H138:H146)</f>
        <v>6163.59</v>
      </c>
    </row>
    <row r="148" spans="1:8" ht="12.75">
      <c r="A148" s="98"/>
      <c r="B148" s="98"/>
      <c r="C148" s="42"/>
      <c r="D148" s="106"/>
      <c r="E148" s="106"/>
      <c r="F148" s="107"/>
      <c r="G148" s="170"/>
      <c r="H148" s="48"/>
    </row>
    <row r="149" spans="1:8" ht="12.75">
      <c r="A149" s="98"/>
      <c r="B149" s="98"/>
      <c r="C149" s="129" t="s">
        <v>36</v>
      </c>
      <c r="D149" s="57"/>
      <c r="E149" s="57"/>
      <c r="F149" s="57"/>
      <c r="G149" s="57"/>
      <c r="H149" s="58"/>
    </row>
    <row r="150" spans="1:8" ht="13.5" customHeight="1">
      <c r="A150" s="74" t="s">
        <v>48</v>
      </c>
      <c r="B150" s="74" t="s">
        <v>48</v>
      </c>
      <c r="C150" s="75"/>
      <c r="D150" s="11" t="s">
        <v>49</v>
      </c>
      <c r="E150" s="74" t="s">
        <v>8</v>
      </c>
      <c r="F150" s="130" t="s">
        <v>173</v>
      </c>
      <c r="G150" s="17" t="s">
        <v>439</v>
      </c>
      <c r="H150" s="17"/>
    </row>
    <row r="151" spans="1:8" ht="12.75" customHeight="1">
      <c r="A151" s="77" t="s">
        <v>50</v>
      </c>
      <c r="B151" s="78" t="s">
        <v>51</v>
      </c>
      <c r="C151" s="79" t="s">
        <v>6</v>
      </c>
      <c r="D151" s="11"/>
      <c r="E151" s="77" t="s">
        <v>11</v>
      </c>
      <c r="F151" s="130"/>
      <c r="G151" s="81" t="s">
        <v>12</v>
      </c>
      <c r="H151" s="82" t="s">
        <v>13</v>
      </c>
    </row>
    <row r="152" spans="1:8" ht="12.75">
      <c r="A152" s="83" t="s">
        <v>53</v>
      </c>
      <c r="B152" s="78"/>
      <c r="C152" s="84"/>
      <c r="D152" s="11"/>
      <c r="E152" s="83" t="s">
        <v>14</v>
      </c>
      <c r="F152" s="130"/>
      <c r="G152" s="81"/>
      <c r="H152" s="82"/>
    </row>
    <row r="153" spans="1:8" ht="12.75">
      <c r="A153" s="22" t="s">
        <v>37</v>
      </c>
      <c r="B153" s="22">
        <v>33</v>
      </c>
      <c r="C153" s="87" t="s">
        <v>174</v>
      </c>
      <c r="D153" s="115" t="s">
        <v>39</v>
      </c>
      <c r="E153" s="116">
        <v>3468.64</v>
      </c>
      <c r="F153" s="116">
        <v>4281.3</v>
      </c>
      <c r="G153" s="28">
        <v>1</v>
      </c>
      <c r="H153" s="28">
        <f>ROUND(F153*G153,2)</f>
        <v>4281.3</v>
      </c>
    </row>
    <row r="154" spans="1:8" ht="12.75">
      <c r="A154" s="22" t="s">
        <v>37</v>
      </c>
      <c r="B154" s="22"/>
      <c r="C154" s="87" t="s">
        <v>289</v>
      </c>
      <c r="D154" s="115" t="s">
        <v>39</v>
      </c>
      <c r="E154" s="59"/>
      <c r="F154" s="40">
        <v>1987.29</v>
      </c>
      <c r="G154" s="28">
        <v>2</v>
      </c>
      <c r="H154" s="28">
        <f>ROUND(F154*G154,2)</f>
        <v>3974.58</v>
      </c>
    </row>
    <row r="155" spans="1:8" ht="12.75">
      <c r="A155" s="131"/>
      <c r="B155" s="131"/>
      <c r="C155" s="56" t="s">
        <v>19</v>
      </c>
      <c r="D155" s="132"/>
      <c r="E155" s="132"/>
      <c r="F155" s="133"/>
      <c r="G155" s="134"/>
      <c r="H155" s="108">
        <f>SUM(H153:H154)</f>
        <v>8255.880000000001</v>
      </c>
    </row>
    <row r="156" spans="1:8" ht="12.75">
      <c r="A156" s="98"/>
      <c r="B156" s="98"/>
      <c r="C156" s="42"/>
      <c r="D156" s="106"/>
      <c r="E156" s="110"/>
      <c r="F156" s="107"/>
      <c r="G156" s="107"/>
      <c r="H156" s="48"/>
    </row>
    <row r="157" spans="1:8" ht="13.5" customHeight="1">
      <c r="A157" s="74" t="s">
        <v>48</v>
      </c>
      <c r="B157" s="74" t="s">
        <v>48</v>
      </c>
      <c r="C157" s="75"/>
      <c r="D157" s="11" t="s">
        <v>49</v>
      </c>
      <c r="E157" s="74" t="s">
        <v>8</v>
      </c>
      <c r="F157" s="130" t="s">
        <v>173</v>
      </c>
      <c r="G157" s="17" t="s">
        <v>439</v>
      </c>
      <c r="H157" s="17"/>
    </row>
    <row r="158" spans="1:8" ht="12.75" customHeight="1">
      <c r="A158" s="77" t="s">
        <v>50</v>
      </c>
      <c r="B158" s="78" t="s">
        <v>51</v>
      </c>
      <c r="C158" s="79" t="s">
        <v>6</v>
      </c>
      <c r="D158" s="11"/>
      <c r="E158" s="77" t="s">
        <v>11</v>
      </c>
      <c r="F158" s="130"/>
      <c r="G158" s="81" t="s">
        <v>12</v>
      </c>
      <c r="H158" s="82" t="s">
        <v>13</v>
      </c>
    </row>
    <row r="159" spans="1:8" ht="12.75">
      <c r="A159" s="83" t="s">
        <v>53</v>
      </c>
      <c r="B159" s="78"/>
      <c r="C159" s="84"/>
      <c r="D159" s="11"/>
      <c r="E159" s="83" t="s">
        <v>14</v>
      </c>
      <c r="F159" s="130"/>
      <c r="G159" s="81"/>
      <c r="H159" s="82"/>
    </row>
    <row r="160" spans="1:8" ht="12.75">
      <c r="A160" s="135"/>
      <c r="B160" s="23">
        <v>1</v>
      </c>
      <c r="C160" s="29" t="s">
        <v>290</v>
      </c>
      <c r="D160" s="30" t="s">
        <v>39</v>
      </c>
      <c r="E160" s="59"/>
      <c r="F160" s="40">
        <v>964.2857142857143</v>
      </c>
      <c r="G160" s="28">
        <v>1</v>
      </c>
      <c r="H160" s="28">
        <f>ROUND(F160*G160,2)</f>
        <v>964.29</v>
      </c>
    </row>
    <row r="161" spans="1:8" ht="12.75">
      <c r="A161" s="135"/>
      <c r="B161" s="23">
        <v>5</v>
      </c>
      <c r="C161" s="29" t="s">
        <v>291</v>
      </c>
      <c r="D161" s="30" t="s">
        <v>39</v>
      </c>
      <c r="E161" s="59"/>
      <c r="F161" s="40">
        <v>3000</v>
      </c>
      <c r="G161" s="28"/>
      <c r="H161" s="28">
        <f>ROUND(F161*G161,2)</f>
        <v>0</v>
      </c>
    </row>
    <row r="162" spans="1:8" ht="12.75">
      <c r="A162" s="135"/>
      <c r="B162" s="23">
        <v>6</v>
      </c>
      <c r="C162" s="29" t="s">
        <v>446</v>
      </c>
      <c r="D162" s="30" t="s">
        <v>39</v>
      </c>
      <c r="E162" s="59"/>
      <c r="F162" s="40">
        <v>310000</v>
      </c>
      <c r="G162" s="28">
        <v>1</v>
      </c>
      <c r="H162" s="28">
        <f>ROUND(F162*G162,2)</f>
        <v>310000</v>
      </c>
    </row>
    <row r="163" spans="1:8" ht="12.75">
      <c r="A163" s="135"/>
      <c r="B163" s="23">
        <v>14</v>
      </c>
      <c r="C163" s="29" t="s">
        <v>177</v>
      </c>
      <c r="D163" s="30" t="s">
        <v>39</v>
      </c>
      <c r="E163" s="40"/>
      <c r="F163" s="40">
        <v>282.203333333333</v>
      </c>
      <c r="G163" s="28">
        <v>1</v>
      </c>
      <c r="H163" s="28">
        <f>ROUND(F163*G163,2)</f>
        <v>282.2</v>
      </c>
    </row>
    <row r="164" spans="1:8" ht="12.75">
      <c r="A164" s="135"/>
      <c r="B164" s="23">
        <v>16</v>
      </c>
      <c r="C164" s="29" t="s">
        <v>178</v>
      </c>
      <c r="D164" s="30" t="s">
        <v>39</v>
      </c>
      <c r="E164" s="40"/>
      <c r="F164" s="40">
        <v>380.08</v>
      </c>
      <c r="G164" s="28"/>
      <c r="H164" s="28">
        <f>ROUND(F164*G164,2)</f>
        <v>0</v>
      </c>
    </row>
    <row r="165" spans="1:8" ht="12.75">
      <c r="A165" s="136"/>
      <c r="B165" s="137"/>
      <c r="C165" s="138" t="s">
        <v>19</v>
      </c>
      <c r="D165" s="139"/>
      <c r="E165" s="140"/>
      <c r="F165" s="140"/>
      <c r="G165" s="141"/>
      <c r="H165" s="60">
        <f>SUM(H160:H164)</f>
        <v>311246.49</v>
      </c>
    </row>
    <row r="166" spans="1:8" ht="12.75">
      <c r="A166" s="98"/>
      <c r="B166" s="98"/>
      <c r="C166" s="42"/>
      <c r="D166" s="106"/>
      <c r="E166" s="110"/>
      <c r="F166" s="107"/>
      <c r="G166" s="107"/>
      <c r="H166" s="48"/>
    </row>
    <row r="167" spans="1:8" ht="12.75">
      <c r="A167" s="98"/>
      <c r="B167" s="98"/>
      <c r="C167" s="42"/>
      <c r="D167" s="106"/>
      <c r="E167" s="106"/>
      <c r="F167" s="107"/>
      <c r="G167" s="107"/>
      <c r="H167" s="48"/>
    </row>
    <row r="168" spans="1:8" ht="13.5" customHeight="1">
      <c r="A168" s="74" t="s">
        <v>48</v>
      </c>
      <c r="B168" s="74" t="s">
        <v>48</v>
      </c>
      <c r="C168" s="75"/>
      <c r="D168" s="11" t="s">
        <v>49</v>
      </c>
      <c r="E168" s="74" t="s">
        <v>8</v>
      </c>
      <c r="F168" s="130" t="s">
        <v>173</v>
      </c>
      <c r="G168" s="17" t="s">
        <v>439</v>
      </c>
      <c r="H168" s="17"/>
    </row>
    <row r="169" spans="1:8" ht="12.75" customHeight="1">
      <c r="A169" s="77" t="s">
        <v>50</v>
      </c>
      <c r="B169" s="78" t="s">
        <v>51</v>
      </c>
      <c r="C169" s="79" t="s">
        <v>6</v>
      </c>
      <c r="D169" s="11"/>
      <c r="E169" s="77" t="s">
        <v>11</v>
      </c>
      <c r="F169" s="130"/>
      <c r="G169" s="81" t="s">
        <v>12</v>
      </c>
      <c r="H169" s="82" t="s">
        <v>13</v>
      </c>
    </row>
    <row r="170" spans="1:8" ht="12.75">
      <c r="A170" s="83" t="s">
        <v>53</v>
      </c>
      <c r="B170" s="78"/>
      <c r="C170" s="84"/>
      <c r="D170" s="11"/>
      <c r="E170" s="83" t="s">
        <v>14</v>
      </c>
      <c r="F170" s="130"/>
      <c r="G170" s="81"/>
      <c r="H170" s="82"/>
    </row>
    <row r="171" spans="1:8" ht="12.75">
      <c r="A171" s="135"/>
      <c r="B171" s="23">
        <v>19</v>
      </c>
      <c r="C171" s="29" t="s">
        <v>180</v>
      </c>
      <c r="D171" s="30" t="s">
        <v>181</v>
      </c>
      <c r="E171" s="40"/>
      <c r="F171" s="40"/>
      <c r="G171" s="28">
        <v>0.65</v>
      </c>
      <c r="H171" s="28">
        <f>ROUND(F171*G171,2)</f>
        <v>0</v>
      </c>
    </row>
    <row r="172" spans="1:8" ht="12.75">
      <c r="A172" s="136"/>
      <c r="B172" s="137"/>
      <c r="C172" s="138" t="s">
        <v>19</v>
      </c>
      <c r="D172" s="139"/>
      <c r="E172" s="140"/>
      <c r="F172" s="140"/>
      <c r="G172" s="141"/>
      <c r="H172" s="60">
        <f>SUM(H171)</f>
        <v>0</v>
      </c>
    </row>
    <row r="173" spans="1:8" ht="12.75">
      <c r="A173" s="98"/>
      <c r="B173" s="98"/>
      <c r="C173" s="2"/>
      <c r="D173" s="139"/>
      <c r="E173" s="42"/>
      <c r="F173" s="133"/>
      <c r="G173" s="107"/>
      <c r="H173" s="48"/>
    </row>
    <row r="174" spans="1:8" ht="12.75">
      <c r="A174" s="142"/>
      <c r="B174" s="142"/>
      <c r="C174" s="143" t="s">
        <v>182</v>
      </c>
      <c r="D174" s="139"/>
      <c r="E174" s="143"/>
      <c r="F174" s="144"/>
      <c r="G174" s="134"/>
      <c r="H174" s="60">
        <f>H172+H165+H155+H147+H132+H116+H87+H73</f>
        <v>680905.4100000001</v>
      </c>
    </row>
    <row r="175" spans="1:8" ht="12.75">
      <c r="A175" s="131"/>
      <c r="B175" s="131"/>
      <c r="C175" s="56"/>
      <c r="D175" s="139"/>
      <c r="E175" s="132"/>
      <c r="F175" s="132"/>
      <c r="G175" s="107"/>
      <c r="H175" s="48"/>
    </row>
    <row r="176" spans="1:8" ht="12.75">
      <c r="A176" s="221"/>
      <c r="B176" s="221"/>
      <c r="C176" s="151"/>
      <c r="D176" s="231"/>
      <c r="E176" s="231"/>
      <c r="F176" s="231"/>
      <c r="G176" s="232"/>
      <c r="H176" s="232"/>
    </row>
    <row r="177" spans="3:6" ht="15.75" customHeight="1">
      <c r="C177" s="145" t="s">
        <v>184</v>
      </c>
      <c r="D177" s="145"/>
      <c r="E177" s="145"/>
      <c r="F177" s="145"/>
    </row>
    <row r="178" spans="3:6" ht="15.75" customHeight="1">
      <c r="C178" s="145" t="s">
        <v>185</v>
      </c>
      <c r="D178" s="145"/>
      <c r="E178" s="145"/>
      <c r="F178" s="145"/>
    </row>
    <row r="179" spans="1:8" ht="12.75">
      <c r="A179" s="65"/>
      <c r="B179" s="65"/>
      <c r="C179" s="61"/>
      <c r="D179" s="147"/>
      <c r="E179" s="148"/>
      <c r="F179" s="148"/>
      <c r="G179" s="65"/>
      <c r="H179" s="65"/>
    </row>
    <row r="180" spans="1:8" ht="12.75">
      <c r="A180" s="65"/>
      <c r="B180" s="65"/>
      <c r="C180" s="151" t="s">
        <v>186</v>
      </c>
      <c r="D180" s="151"/>
      <c r="E180" s="151"/>
      <c r="F180" s="151"/>
      <c r="G180" s="65"/>
      <c r="H180" s="65"/>
    </row>
    <row r="181" spans="1:8" ht="12.75">
      <c r="A181" s="65"/>
      <c r="B181" s="65"/>
      <c r="C181" s="99"/>
      <c r="D181" s="153"/>
      <c r="E181" s="154"/>
      <c r="F181" s="154"/>
      <c r="G181" s="65"/>
      <c r="H181" s="65"/>
    </row>
    <row r="182" spans="1:8" ht="12.75">
      <c r="A182" s="34"/>
      <c r="B182" s="34"/>
      <c r="C182" s="151" t="s">
        <v>187</v>
      </c>
      <c r="D182" s="151"/>
      <c r="E182" s="151"/>
      <c r="F182" s="151"/>
      <c r="G182" s="9"/>
      <c r="H182" s="10"/>
    </row>
    <row r="183" spans="1:8" ht="12.75">
      <c r="A183" s="4"/>
      <c r="B183" s="34"/>
      <c r="C183" s="157"/>
      <c r="D183" s="158"/>
      <c r="E183" s="159"/>
      <c r="F183" s="159"/>
      <c r="G183" s="9"/>
      <c r="H183" s="10"/>
    </row>
    <row r="184" spans="1:8" ht="15.75" customHeight="1">
      <c r="A184" s="233"/>
      <c r="B184" s="233"/>
      <c r="C184" s="145" t="s">
        <v>188</v>
      </c>
      <c r="D184" s="145"/>
      <c r="E184" s="145"/>
      <c r="F184" s="145"/>
      <c r="G184" s="234"/>
      <c r="H184" s="234"/>
    </row>
    <row r="185" spans="1:8" ht="15.75" customHeight="1">
      <c r="A185" s="233"/>
      <c r="B185" s="233"/>
      <c r="C185" s="145" t="s">
        <v>189</v>
      </c>
      <c r="D185" s="145"/>
      <c r="E185" s="145"/>
      <c r="F185" s="145"/>
      <c r="G185" s="235"/>
      <c r="H185" s="236"/>
    </row>
    <row r="186" spans="1:8" ht="12.75">
      <c r="A186" s="233"/>
      <c r="B186" s="233"/>
      <c r="C186" s="61"/>
      <c r="D186" s="147"/>
      <c r="E186" s="148"/>
      <c r="F186" s="148"/>
      <c r="G186" s="235"/>
      <c r="H186" s="236"/>
    </row>
    <row r="187" spans="1:8" ht="15.75" customHeight="1">
      <c r="A187" s="100"/>
      <c r="B187" s="237"/>
      <c r="C187" s="151" t="s">
        <v>190</v>
      </c>
      <c r="D187" s="151"/>
      <c r="E187" s="151"/>
      <c r="F187" s="151"/>
      <c r="G187" s="134"/>
      <c r="H187" s="134"/>
    </row>
    <row r="188" spans="1:8" ht="12.75">
      <c r="A188" s="100"/>
      <c r="B188" s="237"/>
      <c r="C188" s="99"/>
      <c r="D188" s="153"/>
      <c r="E188" s="154"/>
      <c r="F188" s="154"/>
      <c r="G188" s="134"/>
      <c r="H188" s="134"/>
    </row>
    <row r="189" spans="1:8" ht="12.75">
      <c r="A189" s="33"/>
      <c r="B189" s="34"/>
      <c r="C189" s="151" t="s">
        <v>191</v>
      </c>
      <c r="D189" s="151"/>
      <c r="E189" s="151"/>
      <c r="F189" s="151"/>
      <c r="G189" s="36"/>
      <c r="H189" s="201"/>
    </row>
    <row r="190" spans="1:8" ht="12.75">
      <c r="A190" s="33"/>
      <c r="B190" s="34"/>
      <c r="C190" s="35"/>
      <c r="D190" s="34"/>
      <c r="E190" s="34"/>
      <c r="F190" s="36"/>
      <c r="G190" s="36"/>
      <c r="H190" s="10"/>
    </row>
    <row r="191" spans="1:8" ht="12.75">
      <c r="A191" s="4"/>
      <c r="B191" s="34"/>
      <c r="C191" s="6"/>
      <c r="D191" s="34"/>
      <c r="E191" s="34"/>
      <c r="F191" s="36"/>
      <c r="G191" s="34"/>
      <c r="H191" s="10"/>
    </row>
    <row r="192" spans="1:8" ht="12.75">
      <c r="A192" s="238"/>
      <c r="B192" s="238"/>
      <c r="C192" s="239"/>
      <c r="D192" s="149"/>
      <c r="E192" s="132"/>
      <c r="F192" s="240"/>
      <c r="G192" s="241"/>
      <c r="H192" s="241"/>
    </row>
    <row r="193" spans="1:8" ht="12.75">
      <c r="A193" s="238"/>
      <c r="B193" s="238"/>
      <c r="C193" s="239"/>
      <c r="D193" s="149"/>
      <c r="E193" s="132"/>
      <c r="F193" s="240"/>
      <c r="G193" s="235"/>
      <c r="H193" s="242"/>
    </row>
    <row r="194" spans="1:8" ht="12.75">
      <c r="A194" s="238"/>
      <c r="B194" s="238"/>
      <c r="C194" s="239"/>
      <c r="D194" s="149"/>
      <c r="E194" s="132"/>
      <c r="F194" s="240"/>
      <c r="G194" s="235"/>
      <c r="H194" s="242"/>
    </row>
    <row r="195" spans="1:8" ht="12.75">
      <c r="A195" s="100"/>
      <c r="B195" s="237"/>
      <c r="C195" s="237"/>
      <c r="D195" s="243"/>
      <c r="E195" s="107"/>
      <c r="F195" s="244"/>
      <c r="G195" s="134"/>
      <c r="H195" s="134"/>
    </row>
    <row r="196" spans="1:8" ht="12.75">
      <c r="A196" s="34"/>
      <c r="B196" s="34"/>
      <c r="C196" s="42"/>
      <c r="D196" s="43"/>
      <c r="E196" s="43"/>
      <c r="F196" s="245"/>
      <c r="G196" s="45"/>
      <c r="H196" s="201"/>
    </row>
    <row r="197" spans="1:8" ht="12.75">
      <c r="A197" s="34"/>
      <c r="B197" s="34"/>
      <c r="C197" s="42"/>
      <c r="D197" s="43"/>
      <c r="E197" s="43"/>
      <c r="F197" s="246"/>
      <c r="G197" s="45"/>
      <c r="H197" s="48"/>
    </row>
    <row r="198" spans="1:8" ht="12.75">
      <c r="A198" s="4"/>
      <c r="B198" s="34"/>
      <c r="C198" s="6"/>
      <c r="D198" s="34"/>
      <c r="E198" s="34"/>
      <c r="F198" s="45"/>
      <c r="G198" s="45"/>
      <c r="H198" s="48"/>
    </row>
    <row r="199" spans="1:8" ht="12.75">
      <c r="A199" s="238"/>
      <c r="B199" s="238"/>
      <c r="C199" s="239"/>
      <c r="D199" s="149"/>
      <c r="E199" s="132"/>
      <c r="F199" s="240"/>
      <c r="G199" s="241"/>
      <c r="H199" s="241"/>
    </row>
    <row r="200" spans="1:8" ht="12.75">
      <c r="A200" s="238"/>
      <c r="B200" s="238"/>
      <c r="C200" s="239"/>
      <c r="D200" s="149"/>
      <c r="E200" s="132"/>
      <c r="F200" s="240"/>
      <c r="G200" s="235"/>
      <c r="H200" s="242"/>
    </row>
    <row r="201" spans="1:8" ht="12.75">
      <c r="A201" s="238"/>
      <c r="B201" s="238"/>
      <c r="C201" s="239"/>
      <c r="D201" s="149"/>
      <c r="E201" s="132"/>
      <c r="F201" s="240"/>
      <c r="G201" s="235"/>
      <c r="H201" s="242"/>
    </row>
    <row r="202" spans="1:8" ht="12.75">
      <c r="A202" s="100"/>
      <c r="B202" s="237"/>
      <c r="C202" s="237"/>
      <c r="D202" s="247"/>
      <c r="E202" s="107"/>
      <c r="F202" s="244"/>
      <c r="G202" s="134"/>
      <c r="H202" s="134"/>
    </row>
    <row r="203" spans="1:8" ht="12.75">
      <c r="A203" s="100"/>
      <c r="B203" s="237"/>
      <c r="C203" s="247"/>
      <c r="D203" s="247"/>
      <c r="E203" s="107"/>
      <c r="F203" s="244"/>
      <c r="G203" s="134"/>
      <c r="H203" s="134"/>
    </row>
    <row r="204" spans="1:8" ht="12.75">
      <c r="A204" s="34"/>
      <c r="B204" s="34"/>
      <c r="C204" s="42"/>
      <c r="D204" s="43"/>
      <c r="E204" s="43"/>
      <c r="F204" s="45"/>
      <c r="G204" s="45"/>
      <c r="H204" s="201"/>
    </row>
    <row r="205" spans="1:8" ht="12.75">
      <c r="A205" s="34"/>
      <c r="B205" s="34"/>
      <c r="C205" s="42"/>
      <c r="D205" s="43"/>
      <c r="E205" s="43"/>
      <c r="F205" s="45"/>
      <c r="G205" s="45"/>
      <c r="H205" s="52"/>
    </row>
    <row r="206" spans="1:8" ht="12.75">
      <c r="A206" s="34"/>
      <c r="B206" s="34"/>
      <c r="C206" s="53"/>
      <c r="D206" s="43"/>
      <c r="E206" s="43"/>
      <c r="F206" s="45"/>
      <c r="G206" s="45"/>
      <c r="H206" s="48"/>
    </row>
    <row r="207" spans="1:8" ht="12.75">
      <c r="A207" s="238"/>
      <c r="B207" s="238"/>
      <c r="C207" s="239"/>
      <c r="D207" s="149"/>
      <c r="E207" s="132"/>
      <c r="F207" s="240"/>
      <c r="G207" s="241"/>
      <c r="H207" s="241"/>
    </row>
    <row r="208" spans="1:8" ht="12.75">
      <c r="A208" s="238"/>
      <c r="B208" s="238"/>
      <c r="C208" s="239"/>
      <c r="D208" s="149"/>
      <c r="E208" s="132"/>
      <c r="F208" s="240"/>
      <c r="G208" s="235"/>
      <c r="H208" s="242"/>
    </row>
    <row r="209" spans="1:8" ht="12.75">
      <c r="A209" s="238"/>
      <c r="B209" s="238"/>
      <c r="C209" s="239"/>
      <c r="D209" s="149"/>
      <c r="E209" s="132"/>
      <c r="F209" s="240"/>
      <c r="G209" s="235"/>
      <c r="H209" s="242"/>
    </row>
    <row r="210" spans="1:8" ht="12.75">
      <c r="A210" s="100"/>
      <c r="B210" s="237"/>
      <c r="C210" s="248"/>
      <c r="D210" s="243"/>
      <c r="E210" s="107"/>
      <c r="F210" s="244"/>
      <c r="G210" s="134"/>
      <c r="H210" s="134"/>
    </row>
    <row r="211" spans="1:8" ht="12.75">
      <c r="A211" s="100"/>
      <c r="B211" s="237"/>
      <c r="C211" s="237"/>
      <c r="D211" s="243"/>
      <c r="E211" s="107"/>
      <c r="F211" s="244"/>
      <c r="G211" s="134"/>
      <c r="H211" s="134"/>
    </row>
    <row r="212" spans="1:8" ht="12.75">
      <c r="A212" s="34"/>
      <c r="B212" s="34"/>
      <c r="C212" s="56"/>
      <c r="D212" s="43"/>
      <c r="E212" s="43"/>
      <c r="F212" s="45"/>
      <c r="G212" s="9"/>
      <c r="H212" s="201"/>
    </row>
    <row r="213" spans="1:8" ht="12.75">
      <c r="A213" s="34"/>
      <c r="B213" s="34"/>
      <c r="C213" s="42"/>
      <c r="D213" s="43"/>
      <c r="E213" s="43"/>
      <c r="F213" s="9"/>
      <c r="G213" s="45"/>
      <c r="H213" s="48"/>
    </row>
    <row r="214" spans="1:8" ht="12.75">
      <c r="A214" s="34"/>
      <c r="B214" s="34"/>
      <c r="C214" s="42"/>
      <c r="D214" s="43"/>
      <c r="E214" s="43"/>
      <c r="F214" s="9"/>
      <c r="G214" s="45"/>
      <c r="H214" s="48"/>
    </row>
    <row r="215" spans="1:8" ht="12.75">
      <c r="A215" s="34"/>
      <c r="B215" s="34"/>
      <c r="C215" s="56"/>
      <c r="D215" s="57"/>
      <c r="E215" s="57"/>
      <c r="F215" s="57"/>
      <c r="G215" s="57"/>
      <c r="H215" s="58"/>
    </row>
    <row r="216" spans="1:8" ht="12.75">
      <c r="A216" s="238"/>
      <c r="B216" s="238"/>
      <c r="C216" s="239"/>
      <c r="D216" s="149"/>
      <c r="E216" s="132"/>
      <c r="F216" s="240"/>
      <c r="G216" s="241"/>
      <c r="H216" s="241"/>
    </row>
    <row r="217" spans="1:8" ht="12.75">
      <c r="A217" s="238"/>
      <c r="B217" s="238"/>
      <c r="C217" s="239"/>
      <c r="D217" s="149"/>
      <c r="E217" s="132"/>
      <c r="F217" s="240"/>
      <c r="G217" s="235"/>
      <c r="H217" s="242"/>
    </row>
    <row r="218" spans="1:11" ht="12.75">
      <c r="A218" s="238"/>
      <c r="B218" s="238"/>
      <c r="C218" s="239"/>
      <c r="D218" s="149"/>
      <c r="E218" s="132"/>
      <c r="F218" s="240"/>
      <c r="G218" s="235"/>
      <c r="H218" s="242"/>
      <c r="K218" s="249">
        <f>913-866</f>
        <v>47</v>
      </c>
    </row>
    <row r="219" spans="1:8" ht="12.75">
      <c r="A219" s="100"/>
      <c r="B219" s="237"/>
      <c r="C219" s="248"/>
      <c r="D219" s="250"/>
      <c r="E219" s="251"/>
      <c r="F219" s="107"/>
      <c r="G219" s="134"/>
      <c r="H219" s="134"/>
    </row>
    <row r="220" spans="1:8" ht="12.75">
      <c r="A220" s="100"/>
      <c r="B220" s="237"/>
      <c r="C220" s="247"/>
      <c r="D220" s="250"/>
      <c r="E220" s="251"/>
      <c r="F220" s="107"/>
      <c r="G220" s="134"/>
      <c r="H220" s="134"/>
    </row>
    <row r="221" spans="1:8" ht="12.75">
      <c r="A221" s="100"/>
      <c r="B221" s="237"/>
      <c r="C221" s="248"/>
      <c r="D221" s="250"/>
      <c r="E221" s="251"/>
      <c r="F221" s="107"/>
      <c r="G221" s="134"/>
      <c r="H221" s="134"/>
    </row>
    <row r="222" spans="1:8" ht="12.75">
      <c r="A222" s="100"/>
      <c r="B222" s="237"/>
      <c r="C222" s="247"/>
      <c r="D222" s="250"/>
      <c r="E222" s="251"/>
      <c r="F222" s="107"/>
      <c r="G222" s="134"/>
      <c r="H222" s="134"/>
    </row>
    <row r="223" spans="1:8" ht="12.75">
      <c r="A223" s="100"/>
      <c r="B223" s="237"/>
      <c r="C223" s="248"/>
      <c r="D223" s="250"/>
      <c r="E223" s="251"/>
      <c r="F223" s="107"/>
      <c r="G223" s="134"/>
      <c r="H223" s="134"/>
    </row>
    <row r="224" spans="1:8" ht="12.75">
      <c r="A224" s="34"/>
      <c r="B224" s="34"/>
      <c r="C224" s="42"/>
      <c r="D224" s="43"/>
      <c r="E224" s="43"/>
      <c r="F224" s="45"/>
      <c r="G224" s="9"/>
      <c r="H224" s="52"/>
    </row>
    <row r="225" spans="1:8" ht="12.75">
      <c r="A225" s="34"/>
      <c r="B225" s="34"/>
      <c r="C225" s="42"/>
      <c r="D225" s="43"/>
      <c r="E225" s="43"/>
      <c r="F225" s="45"/>
      <c r="G225" s="45"/>
      <c r="H225" s="48"/>
    </row>
    <row r="226" spans="1:8" ht="12.75">
      <c r="A226" s="43"/>
      <c r="B226" s="43"/>
      <c r="C226" s="61"/>
      <c r="D226" s="252"/>
      <c r="E226" s="252"/>
      <c r="F226" s="252"/>
      <c r="G226" s="63"/>
      <c r="H226" s="253"/>
    </row>
  </sheetData>
  <sheetProtection selectLockedCells="1" selectUnlockedCells="1"/>
  <mergeCells count="124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F38"/>
    <mergeCell ref="A39:F39"/>
    <mergeCell ref="A40:F40"/>
    <mergeCell ref="D43:D45"/>
    <mergeCell ref="F43:F45"/>
    <mergeCell ref="G43:H43"/>
    <mergeCell ref="B44:B45"/>
    <mergeCell ref="G44:G45"/>
    <mergeCell ref="H44:H45"/>
    <mergeCell ref="D76:D78"/>
    <mergeCell ref="F76:F78"/>
    <mergeCell ref="G76:H76"/>
    <mergeCell ref="B77:B78"/>
    <mergeCell ref="G77:G78"/>
    <mergeCell ref="H77:H78"/>
    <mergeCell ref="D91:D93"/>
    <mergeCell ref="F91:F93"/>
    <mergeCell ref="G91:H91"/>
    <mergeCell ref="B92:B93"/>
    <mergeCell ref="G92:G93"/>
    <mergeCell ref="H92:H93"/>
    <mergeCell ref="D119:D121"/>
    <mergeCell ref="G119:H119"/>
    <mergeCell ref="B120:B121"/>
    <mergeCell ref="G120:G121"/>
    <mergeCell ref="H120:H121"/>
    <mergeCell ref="D135:D137"/>
    <mergeCell ref="G135:H135"/>
    <mergeCell ref="B136:B137"/>
    <mergeCell ref="G136:G137"/>
    <mergeCell ref="H136:H137"/>
    <mergeCell ref="D150:D152"/>
    <mergeCell ref="F150:F152"/>
    <mergeCell ref="G150:H150"/>
    <mergeCell ref="B151:B152"/>
    <mergeCell ref="G151:G152"/>
    <mergeCell ref="H151:H152"/>
    <mergeCell ref="D157:D159"/>
    <mergeCell ref="F157:F159"/>
    <mergeCell ref="G157:H157"/>
    <mergeCell ref="B158:B159"/>
    <mergeCell ref="G158:G159"/>
    <mergeCell ref="H158:H159"/>
    <mergeCell ref="D168:D170"/>
    <mergeCell ref="F168:F170"/>
    <mergeCell ref="G168:H168"/>
    <mergeCell ref="B169:B170"/>
    <mergeCell ref="G169:G170"/>
    <mergeCell ref="H169:H170"/>
    <mergeCell ref="C177:F177"/>
    <mergeCell ref="C178:F178"/>
    <mergeCell ref="C180:F180"/>
    <mergeCell ref="C182:F182"/>
    <mergeCell ref="C184:F184"/>
    <mergeCell ref="C185:F185"/>
    <mergeCell ref="C187:F187"/>
    <mergeCell ref="C189:F189"/>
    <mergeCell ref="A192:A194"/>
    <mergeCell ref="B192:B194"/>
    <mergeCell ref="C192:C194"/>
    <mergeCell ref="D192:D194"/>
    <mergeCell ref="F192:F194"/>
    <mergeCell ref="G192:H192"/>
    <mergeCell ref="G193:G194"/>
    <mergeCell ref="H193:H194"/>
    <mergeCell ref="A199:A201"/>
    <mergeCell ref="B199:B201"/>
    <mergeCell ref="C199:C201"/>
    <mergeCell ref="D199:D201"/>
    <mergeCell ref="F199:F201"/>
    <mergeCell ref="G199:H199"/>
    <mergeCell ref="G200:G201"/>
    <mergeCell ref="H200:H201"/>
    <mergeCell ref="A207:A209"/>
    <mergeCell ref="B207:B209"/>
    <mergeCell ref="C207:C209"/>
    <mergeCell ref="D207:D209"/>
    <mergeCell ref="F207:F209"/>
    <mergeCell ref="G207:H207"/>
    <mergeCell ref="G208:G209"/>
    <mergeCell ref="H208:H209"/>
    <mergeCell ref="A216:A218"/>
    <mergeCell ref="B216:B218"/>
    <mergeCell ref="C216:C218"/>
    <mergeCell ref="D216:D218"/>
    <mergeCell ref="F216:F218"/>
    <mergeCell ref="G216:H216"/>
    <mergeCell ref="G217:G218"/>
    <mergeCell ref="H217:H218"/>
  </mergeCells>
  <printOptions/>
  <pageMargins left="0.7479166666666667" right="0.2361111111111111" top="0.2361111111111111" bottom="0.4326388888888889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A166" sqref="A166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254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100"/>
      <c r="E4" s="34"/>
      <c r="F4" s="36"/>
      <c r="G4" s="9"/>
      <c r="H4" s="10"/>
    </row>
    <row r="5" spans="1:8" ht="12.75">
      <c r="A5" s="4" t="s">
        <v>3</v>
      </c>
      <c r="B5" s="5"/>
      <c r="C5" s="6"/>
      <c r="D5" s="70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447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4.12</v>
      </c>
      <c r="H9" s="28">
        <f>ROUND(F9*G9,2)</f>
        <v>4686.42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2.28</v>
      </c>
      <c r="H10" s="28">
        <f>ROUND(F10*G10,2)</f>
        <v>3213.93</v>
      </c>
    </row>
    <row r="11" spans="1:8" ht="12.75">
      <c r="A11" s="33"/>
      <c r="B11" s="34"/>
      <c r="C11" s="35" t="s">
        <v>19</v>
      </c>
      <c r="D11" s="100"/>
      <c r="E11" s="34"/>
      <c r="F11" s="36"/>
      <c r="G11" s="36"/>
      <c r="H11" s="37">
        <f>SUM(H9:H10)</f>
        <v>7900.35</v>
      </c>
    </row>
    <row r="12" spans="1:8" ht="12.75">
      <c r="A12" s="33"/>
      <c r="B12" s="34"/>
      <c r="C12" s="35"/>
      <c r="D12" s="100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0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447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2.2809999999999997</v>
      </c>
      <c r="H17" s="28">
        <f>ROUND(F17*G17,2)</f>
        <v>2411.4</v>
      </c>
    </row>
    <row r="18" spans="1:8" ht="12.75">
      <c r="A18" s="34"/>
      <c r="B18" s="34"/>
      <c r="C18" s="42" t="s">
        <v>19</v>
      </c>
      <c r="D18" s="106"/>
      <c r="E18" s="43"/>
      <c r="F18" s="44"/>
      <c r="G18" s="45"/>
      <c r="H18" s="46">
        <f>SUM(H17)</f>
        <v>2411.4</v>
      </c>
    </row>
    <row r="19" spans="1:8" ht="12.75">
      <c r="A19" s="34"/>
      <c r="B19" s="34"/>
      <c r="C19" s="42"/>
      <c r="D19" s="106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0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447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30" t="s">
        <v>27</v>
      </c>
      <c r="E24" s="31">
        <v>1126.55</v>
      </c>
      <c r="F24" s="51">
        <v>1421.89</v>
      </c>
      <c r="G24" s="28">
        <v>2.462</v>
      </c>
      <c r="H24" s="28">
        <f>ROUND(F24*G24,2)</f>
        <v>3500.69</v>
      </c>
    </row>
    <row r="25" spans="1:8" ht="12.75">
      <c r="A25" s="38" t="s">
        <v>25</v>
      </c>
      <c r="B25" s="23">
        <v>3</v>
      </c>
      <c r="C25" s="50" t="s">
        <v>28</v>
      </c>
      <c r="D25" s="30" t="s">
        <v>29</v>
      </c>
      <c r="E25" s="31">
        <v>853.24</v>
      </c>
      <c r="F25" s="51">
        <v>1057.17</v>
      </c>
      <c r="G25" s="28">
        <v>2.462</v>
      </c>
      <c r="H25" s="28">
        <f>ROUND(F25*G25,2)</f>
        <v>2602.75</v>
      </c>
    </row>
    <row r="26" spans="1:8" ht="12.75">
      <c r="A26" s="34"/>
      <c r="B26" s="34"/>
      <c r="C26" s="42"/>
      <c r="D26" s="106"/>
      <c r="E26" s="43"/>
      <c r="F26" s="45"/>
      <c r="G26" s="45"/>
      <c r="H26" s="46">
        <f>SUM(H24:H25)</f>
        <v>6103.4400000000005</v>
      </c>
    </row>
    <row r="27" spans="1:8" ht="12.75">
      <c r="A27" s="34"/>
      <c r="B27" s="34"/>
      <c r="C27" s="42"/>
      <c r="D27" s="106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119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447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4"/>
      <c r="B33" s="34"/>
      <c r="C33" s="56" t="s">
        <v>19</v>
      </c>
      <c r="D33" s="106"/>
      <c r="E33" s="43"/>
      <c r="F33" s="45"/>
      <c r="G33" s="9"/>
      <c r="H33" s="46">
        <f>SUM(H32)</f>
        <v>80.88</v>
      </c>
    </row>
    <row r="34" spans="1:8" ht="12.75">
      <c r="A34" s="34"/>
      <c r="B34" s="34"/>
      <c r="C34" s="42"/>
      <c r="D34" s="106"/>
      <c r="E34" s="43"/>
      <c r="F34" s="9"/>
      <c r="G34" s="45"/>
      <c r="H34" s="48"/>
    </row>
    <row r="35" spans="1:8" ht="12.75">
      <c r="A35" s="34"/>
      <c r="B35" s="34"/>
      <c r="C35" s="42"/>
      <c r="D35" s="106"/>
      <c r="E35" s="43"/>
      <c r="F35" s="9"/>
      <c r="G35" s="45"/>
      <c r="H35" s="48"/>
    </row>
    <row r="36" spans="1:8" ht="12.75">
      <c r="A36" s="34"/>
      <c r="B36" s="34"/>
      <c r="C36" s="56" t="s">
        <v>36</v>
      </c>
      <c r="D36" s="153"/>
      <c r="E36" s="57"/>
      <c r="F36" s="57"/>
      <c r="G36" s="57"/>
      <c r="H36" s="58"/>
    </row>
    <row r="37" spans="1:8" ht="13.5" customHeight="1">
      <c r="A37" s="11" t="s">
        <v>4</v>
      </c>
      <c r="B37" s="12" t="s">
        <v>5</v>
      </c>
      <c r="C37" s="13" t="s">
        <v>6</v>
      </c>
      <c r="D37" s="14" t="s">
        <v>7</v>
      </c>
      <c r="E37" s="15" t="s">
        <v>8</v>
      </c>
      <c r="F37" s="16" t="s">
        <v>9</v>
      </c>
      <c r="G37" s="17" t="s">
        <v>447</v>
      </c>
      <c r="H37" s="17"/>
    </row>
    <row r="38" spans="1:8" ht="12.75" customHeight="1">
      <c r="A38" s="11"/>
      <c r="B38" s="12"/>
      <c r="C38" s="13"/>
      <c r="D38" s="14"/>
      <c r="E38" s="18" t="s">
        <v>11</v>
      </c>
      <c r="F38" s="16"/>
      <c r="G38" s="19" t="s">
        <v>12</v>
      </c>
      <c r="H38" s="20" t="s">
        <v>13</v>
      </c>
    </row>
    <row r="39" spans="1:8" ht="12.75">
      <c r="A39" s="11"/>
      <c r="B39" s="12"/>
      <c r="C39" s="13"/>
      <c r="D39" s="14"/>
      <c r="E39" s="21" t="s">
        <v>14</v>
      </c>
      <c r="F39" s="16"/>
      <c r="G39" s="19"/>
      <c r="H39" s="20"/>
    </row>
    <row r="40" spans="1:8" ht="12.75">
      <c r="A40" s="38" t="s">
        <v>37</v>
      </c>
      <c r="B40" s="23">
        <v>7</v>
      </c>
      <c r="C40" s="29" t="s">
        <v>194</v>
      </c>
      <c r="D40" s="30" t="s">
        <v>195</v>
      </c>
      <c r="E40" s="59">
        <v>25.41</v>
      </c>
      <c r="F40" s="40">
        <v>31.54</v>
      </c>
      <c r="G40" s="28">
        <v>6</v>
      </c>
      <c r="H40" s="28">
        <f>ROUND(F40*G40,2)</f>
        <v>189.24</v>
      </c>
    </row>
    <row r="41" spans="1:8" ht="12.75">
      <c r="A41" s="34"/>
      <c r="B41" s="34"/>
      <c r="C41" s="42" t="s">
        <v>19</v>
      </c>
      <c r="D41" s="106"/>
      <c r="E41" s="43"/>
      <c r="F41" s="45"/>
      <c r="G41" s="9"/>
      <c r="H41" s="60">
        <f>SUM(H40)</f>
        <v>189.24</v>
      </c>
    </row>
    <row r="42" spans="1:8" ht="12.75">
      <c r="A42" s="34"/>
      <c r="B42" s="34"/>
      <c r="C42" s="42"/>
      <c r="D42" s="106"/>
      <c r="E42" s="43"/>
      <c r="F42" s="45"/>
      <c r="G42" s="45"/>
      <c r="H42" s="255"/>
    </row>
    <row r="43" spans="1:8" ht="12.75">
      <c r="A43" s="43"/>
      <c r="B43" s="43"/>
      <c r="C43" s="61" t="s">
        <v>43</v>
      </c>
      <c r="D43" s="256"/>
      <c r="E43" s="62"/>
      <c r="F43" s="62"/>
      <c r="G43" s="63"/>
      <c r="H43" s="64">
        <f>H41+H33+H26+H18+H11</f>
        <v>16685.31</v>
      </c>
    </row>
    <row r="45" spans="1:8" ht="12.75">
      <c r="A45" s="3" t="s">
        <v>44</v>
      </c>
      <c r="B45" s="3"/>
      <c r="C45" s="3"/>
      <c r="D45" s="3"/>
      <c r="E45" s="3"/>
      <c r="F45" s="3"/>
      <c r="G45" s="65"/>
      <c r="H45" s="66"/>
    </row>
    <row r="46" spans="1:8" ht="12.75">
      <c r="A46" s="3" t="s">
        <v>45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46</v>
      </c>
      <c r="B47" s="3"/>
      <c r="C47" s="3"/>
      <c r="D47" s="3"/>
      <c r="E47" s="3"/>
      <c r="F47" s="3"/>
      <c r="G47" s="65"/>
      <c r="H47" s="66"/>
    </row>
    <row r="48" spans="1:8" ht="12.75">
      <c r="A48" s="161"/>
      <c r="B48" s="162"/>
      <c r="C48" s="163"/>
      <c r="D48" s="161"/>
      <c r="E48" s="161"/>
      <c r="F48" s="134"/>
      <c r="G48" s="134"/>
      <c r="H48" s="48"/>
    </row>
    <row r="49" spans="1:8" ht="12.75">
      <c r="A49" s="67" t="s">
        <v>47</v>
      </c>
      <c r="B49" s="68"/>
      <c r="C49" s="69"/>
      <c r="D49" s="70"/>
      <c r="E49" s="70"/>
      <c r="F49" s="71"/>
      <c r="G49" s="72"/>
      <c r="H49" s="73"/>
    </row>
    <row r="50" spans="1:8" ht="13.5" customHeight="1">
      <c r="A50" s="74" t="s">
        <v>48</v>
      </c>
      <c r="B50" s="74" t="s">
        <v>48</v>
      </c>
      <c r="C50" s="75"/>
      <c r="D50" s="11" t="s">
        <v>49</v>
      </c>
      <c r="E50" s="74" t="s">
        <v>8</v>
      </c>
      <c r="F50" s="76" t="s">
        <v>9</v>
      </c>
      <c r="G50" s="17" t="s">
        <v>447</v>
      </c>
      <c r="H50" s="17"/>
    </row>
    <row r="51" spans="1:8" ht="12.75" customHeight="1">
      <c r="A51" s="77" t="s">
        <v>50</v>
      </c>
      <c r="B51" s="78" t="s">
        <v>51</v>
      </c>
      <c r="C51" s="79" t="s">
        <v>6</v>
      </c>
      <c r="D51" s="11"/>
      <c r="E51" s="77" t="s">
        <v>11</v>
      </c>
      <c r="F51" s="80" t="s">
        <v>52</v>
      </c>
      <c r="G51" s="81" t="s">
        <v>12</v>
      </c>
      <c r="H51" s="82" t="s">
        <v>13</v>
      </c>
    </row>
    <row r="52" spans="1:8" ht="12.75">
      <c r="A52" s="83" t="s">
        <v>53</v>
      </c>
      <c r="B52" s="78"/>
      <c r="C52" s="84"/>
      <c r="D52" s="11"/>
      <c r="E52" s="83" t="s">
        <v>14</v>
      </c>
      <c r="F52" s="85"/>
      <c r="G52" s="81"/>
      <c r="H52" s="82"/>
    </row>
    <row r="53" spans="1:8" ht="12.75">
      <c r="A53" s="22" t="s">
        <v>15</v>
      </c>
      <c r="B53" s="86"/>
      <c r="C53" s="87" t="s">
        <v>54</v>
      </c>
      <c r="D53" s="88" t="s">
        <v>55</v>
      </c>
      <c r="E53" s="31"/>
      <c r="F53" s="31"/>
      <c r="G53" s="28">
        <v>0</v>
      </c>
      <c r="H53" s="28">
        <v>0</v>
      </c>
    </row>
    <row r="54" spans="1:8" ht="12.75">
      <c r="A54" s="22" t="s">
        <v>15</v>
      </c>
      <c r="B54" s="86">
        <v>15</v>
      </c>
      <c r="C54" s="89" t="s">
        <v>56</v>
      </c>
      <c r="D54" s="88"/>
      <c r="E54" s="31">
        <v>47.94</v>
      </c>
      <c r="F54" s="90">
        <v>589.9813763839999</v>
      </c>
      <c r="G54" s="28">
        <v>12</v>
      </c>
      <c r="H54" s="28">
        <f>ROUND(F54*G54,2)</f>
        <v>7079.78</v>
      </c>
    </row>
    <row r="55" spans="1:8" ht="12.75">
      <c r="A55" s="22" t="s">
        <v>15</v>
      </c>
      <c r="B55" s="86">
        <v>16</v>
      </c>
      <c r="C55" s="89" t="s">
        <v>57</v>
      </c>
      <c r="D55" s="88"/>
      <c r="E55" s="31">
        <v>60.97</v>
      </c>
      <c r="F55" s="90">
        <v>631.2994127360001</v>
      </c>
      <c r="G55" s="28">
        <v>14</v>
      </c>
      <c r="H55" s="28">
        <f>ROUND(F55*G55,2)</f>
        <v>8838.19</v>
      </c>
    </row>
    <row r="56" spans="1:8" ht="12.75">
      <c r="A56" s="22" t="s">
        <v>15</v>
      </c>
      <c r="B56" s="86">
        <v>17</v>
      </c>
      <c r="C56" s="89" t="s">
        <v>58</v>
      </c>
      <c r="D56" s="88"/>
      <c r="E56" s="31">
        <v>82.53</v>
      </c>
      <c r="F56" s="90">
        <v>684.5120802560001</v>
      </c>
      <c r="G56" s="28">
        <v>2</v>
      </c>
      <c r="H56" s="28">
        <f>ROUND(F56*G56,2)</f>
        <v>1369.02</v>
      </c>
    </row>
    <row r="57" spans="1:8" ht="12.75">
      <c r="A57" s="22" t="s">
        <v>15</v>
      </c>
      <c r="B57" s="86">
        <v>23</v>
      </c>
      <c r="C57" s="89" t="s">
        <v>62</v>
      </c>
      <c r="D57" s="88"/>
      <c r="E57" s="31">
        <v>241.48</v>
      </c>
      <c r="F57" s="90">
        <v>759.0517133300002</v>
      </c>
      <c r="G57" s="28">
        <v>4</v>
      </c>
      <c r="H57" s="28">
        <f>ROUND(F57*G57,2)</f>
        <v>3036.21</v>
      </c>
    </row>
    <row r="58" spans="1:8" ht="12.75">
      <c r="A58" s="22" t="s">
        <v>15</v>
      </c>
      <c r="B58" s="86"/>
      <c r="C58" s="87" t="s">
        <v>67</v>
      </c>
      <c r="D58" s="88" t="s">
        <v>55</v>
      </c>
      <c r="E58" s="31"/>
      <c r="F58" s="31"/>
      <c r="G58" s="26"/>
      <c r="H58" s="164"/>
    </row>
    <row r="59" spans="1:8" ht="12.75">
      <c r="A59" s="22" t="s">
        <v>15</v>
      </c>
      <c r="B59" s="86">
        <v>33</v>
      </c>
      <c r="C59" s="89" t="s">
        <v>61</v>
      </c>
      <c r="D59" s="88"/>
      <c r="E59" s="31">
        <v>202.35</v>
      </c>
      <c r="F59" s="90">
        <v>655.6957125759999</v>
      </c>
      <c r="G59" s="28">
        <v>1</v>
      </c>
      <c r="H59" s="28">
        <f>ROUND(F59*G59,2)</f>
        <v>655.7</v>
      </c>
    </row>
    <row r="60" spans="1:8" ht="12.75">
      <c r="A60" s="22" t="s">
        <v>15</v>
      </c>
      <c r="B60" s="86">
        <v>34</v>
      </c>
      <c r="C60" s="89" t="s">
        <v>66</v>
      </c>
      <c r="D60" s="88"/>
      <c r="E60" s="31">
        <v>308.32</v>
      </c>
      <c r="F60" s="90">
        <v>976.9461832000001</v>
      </c>
      <c r="G60" s="28">
        <v>16</v>
      </c>
      <c r="H60" s="28">
        <f>ROUND(F60*G60,2)</f>
        <v>15631.14</v>
      </c>
    </row>
    <row r="61" spans="1:8" ht="12.75">
      <c r="A61" s="22" t="s">
        <v>15</v>
      </c>
      <c r="B61" s="86">
        <v>35</v>
      </c>
      <c r="C61" s="87" t="s">
        <v>68</v>
      </c>
      <c r="D61" s="88" t="s">
        <v>69</v>
      </c>
      <c r="E61" s="31">
        <v>13.1</v>
      </c>
      <c r="F61" s="90">
        <v>148.86607922</v>
      </c>
      <c r="G61" s="28">
        <v>6</v>
      </c>
      <c r="H61" s="28">
        <f>ROUND(F61*G61,2)</f>
        <v>893.2</v>
      </c>
    </row>
    <row r="62" spans="1:8" ht="12.75">
      <c r="A62" s="22" t="s">
        <v>15</v>
      </c>
      <c r="B62" s="86"/>
      <c r="C62" s="87" t="s">
        <v>70</v>
      </c>
      <c r="D62" s="88" t="s">
        <v>71</v>
      </c>
      <c r="E62" s="31"/>
      <c r="F62" s="31"/>
      <c r="G62" s="26"/>
      <c r="H62" s="165"/>
    </row>
    <row r="63" spans="1:8" ht="12.75">
      <c r="A63" s="22" t="s">
        <v>15</v>
      </c>
      <c r="B63" s="86">
        <v>40</v>
      </c>
      <c r="C63" s="89" t="s">
        <v>72</v>
      </c>
      <c r="D63" s="88"/>
      <c r="E63" s="31">
        <v>70.92</v>
      </c>
      <c r="F63" s="90">
        <v>217.09327922</v>
      </c>
      <c r="G63" s="28">
        <v>3</v>
      </c>
      <c r="H63" s="28">
        <f>ROUND(F63*G63,2)</f>
        <v>651.28</v>
      </c>
    </row>
    <row r="64" spans="1:8" ht="12.75">
      <c r="A64" s="22" t="s">
        <v>15</v>
      </c>
      <c r="B64" s="86"/>
      <c r="C64" s="87" t="s">
        <v>73</v>
      </c>
      <c r="D64" s="88" t="s">
        <v>33</v>
      </c>
      <c r="E64" s="31"/>
      <c r="F64" s="31"/>
      <c r="G64" s="26"/>
      <c r="H64" s="164"/>
    </row>
    <row r="65" spans="1:8" ht="12.75">
      <c r="A65" s="22" t="s">
        <v>15</v>
      </c>
      <c r="B65" s="86">
        <v>47</v>
      </c>
      <c r="C65" s="89" t="s">
        <v>74</v>
      </c>
      <c r="D65" s="88"/>
      <c r="E65" s="31">
        <v>1135.98</v>
      </c>
      <c r="F65" s="90">
        <v>2086.902360704</v>
      </c>
      <c r="G65" s="28">
        <v>1</v>
      </c>
      <c r="H65" s="28">
        <f>ROUND(F65*G65,2)</f>
        <v>2086.9</v>
      </c>
    </row>
    <row r="66" spans="1:8" ht="12.75">
      <c r="A66" s="22" t="s">
        <v>15</v>
      </c>
      <c r="B66" s="86">
        <v>53</v>
      </c>
      <c r="C66" s="87" t="s">
        <v>78</v>
      </c>
      <c r="D66" s="88" t="s">
        <v>33</v>
      </c>
      <c r="E66" s="31">
        <v>92.22</v>
      </c>
      <c r="F66" s="90">
        <v>237.400690416</v>
      </c>
      <c r="G66" s="28">
        <v>13</v>
      </c>
      <c r="H66" s="28">
        <f>ROUND(F66*G66,2)</f>
        <v>3086.21</v>
      </c>
    </row>
    <row r="67" spans="1:8" ht="12.75">
      <c r="A67" s="22" t="s">
        <v>15</v>
      </c>
      <c r="B67" s="86">
        <v>54</v>
      </c>
      <c r="C67" s="87" t="s">
        <v>79</v>
      </c>
      <c r="D67" s="88" t="s">
        <v>33</v>
      </c>
      <c r="E67" s="31">
        <v>245.01</v>
      </c>
      <c r="F67" s="90">
        <v>417.69189041600004</v>
      </c>
      <c r="G67" s="28">
        <v>5</v>
      </c>
      <c r="H67" s="28">
        <f>ROUND(F67*G67,2)</f>
        <v>2088.46</v>
      </c>
    </row>
    <row r="68" spans="1:8" ht="12.75">
      <c r="A68" s="22" t="s">
        <v>15</v>
      </c>
      <c r="B68" s="86"/>
      <c r="C68" s="105" t="s">
        <v>198</v>
      </c>
      <c r="D68" s="88"/>
      <c r="E68" s="31"/>
      <c r="F68" s="31"/>
      <c r="G68" s="26"/>
      <c r="H68" s="164"/>
    </row>
    <row r="69" spans="1:8" ht="12.75">
      <c r="A69" s="22" t="s">
        <v>15</v>
      </c>
      <c r="B69" s="86">
        <v>56</v>
      </c>
      <c r="C69" s="89" t="s">
        <v>199</v>
      </c>
      <c r="D69" s="88" t="s">
        <v>33</v>
      </c>
      <c r="E69" s="31">
        <v>28.05</v>
      </c>
      <c r="F69" s="90">
        <v>295.792815112</v>
      </c>
      <c r="G69" s="28">
        <v>4</v>
      </c>
      <c r="H69" s="28">
        <f aca="true" t="shared" si="0" ref="H69:H75">ROUND(F69*G69,2)</f>
        <v>1183.17</v>
      </c>
    </row>
    <row r="70" spans="1:8" ht="12.75">
      <c r="A70" s="38" t="s">
        <v>15</v>
      </c>
      <c r="B70" s="86">
        <v>66</v>
      </c>
      <c r="C70" s="87" t="s">
        <v>84</v>
      </c>
      <c r="D70" s="88" t="s">
        <v>33</v>
      </c>
      <c r="E70" s="31">
        <v>21.59</v>
      </c>
      <c r="F70" s="90">
        <v>116.40959925199999</v>
      </c>
      <c r="G70" s="28">
        <v>11</v>
      </c>
      <c r="H70" s="28">
        <f t="shared" si="0"/>
        <v>1280.51</v>
      </c>
    </row>
    <row r="71" spans="1:8" ht="12.75">
      <c r="A71" s="38" t="s">
        <v>15</v>
      </c>
      <c r="B71" s="92">
        <v>67</v>
      </c>
      <c r="C71" s="87" t="s">
        <v>85</v>
      </c>
      <c r="D71" s="88" t="s">
        <v>33</v>
      </c>
      <c r="E71" s="31">
        <v>11.31</v>
      </c>
      <c r="F71" s="90">
        <v>48.59463285600002</v>
      </c>
      <c r="G71" s="28">
        <v>43</v>
      </c>
      <c r="H71" s="28">
        <f t="shared" si="0"/>
        <v>2089.57</v>
      </c>
    </row>
    <row r="72" spans="1:8" ht="12.75">
      <c r="A72" s="38" t="s">
        <v>15</v>
      </c>
      <c r="B72" s="86">
        <v>78</v>
      </c>
      <c r="C72" s="87" t="s">
        <v>86</v>
      </c>
      <c r="D72" s="88" t="s">
        <v>87</v>
      </c>
      <c r="E72" s="31">
        <v>8.61</v>
      </c>
      <c r="F72" s="90">
        <v>44.460143228</v>
      </c>
      <c r="G72" s="28">
        <v>2</v>
      </c>
      <c r="H72" s="28">
        <f t="shared" si="0"/>
        <v>88.92</v>
      </c>
    </row>
    <row r="73" spans="1:8" ht="12.75">
      <c r="A73" s="38" t="s">
        <v>15</v>
      </c>
      <c r="B73" s="86">
        <v>88</v>
      </c>
      <c r="C73" s="87" t="s">
        <v>200</v>
      </c>
      <c r="D73" s="115" t="s">
        <v>71</v>
      </c>
      <c r="E73" s="59">
        <v>175.44</v>
      </c>
      <c r="F73" s="90">
        <v>670.3723675639999</v>
      </c>
      <c r="G73" s="28">
        <v>1</v>
      </c>
      <c r="H73" s="28">
        <f t="shared" si="0"/>
        <v>670.37</v>
      </c>
    </row>
    <row r="74" spans="1:8" ht="12.75">
      <c r="A74" s="38" t="s">
        <v>15</v>
      </c>
      <c r="B74" s="86">
        <v>90</v>
      </c>
      <c r="C74" s="87" t="s">
        <v>90</v>
      </c>
      <c r="D74" s="115" t="s">
        <v>91</v>
      </c>
      <c r="E74" s="59">
        <v>140.87</v>
      </c>
      <c r="F74" s="90">
        <v>544.032750904</v>
      </c>
      <c r="G74" s="28">
        <v>8</v>
      </c>
      <c r="H74" s="28">
        <f t="shared" si="0"/>
        <v>4352.26</v>
      </c>
    </row>
    <row r="75" spans="1:8" ht="12.75">
      <c r="A75" s="38" t="s">
        <v>15</v>
      </c>
      <c r="B75" s="92">
        <v>91</v>
      </c>
      <c r="C75" s="87" t="s">
        <v>92</v>
      </c>
      <c r="D75" s="115" t="s">
        <v>41</v>
      </c>
      <c r="E75" s="59"/>
      <c r="F75" s="90">
        <v>99.50326330000001</v>
      </c>
      <c r="G75" s="28">
        <v>8</v>
      </c>
      <c r="H75" s="28">
        <f t="shared" si="0"/>
        <v>796.03</v>
      </c>
    </row>
    <row r="76" spans="1:8" ht="12.75">
      <c r="A76" s="38" t="s">
        <v>96</v>
      </c>
      <c r="B76" s="94">
        <v>111</v>
      </c>
      <c r="C76" s="29" t="s">
        <v>99</v>
      </c>
      <c r="D76" s="30" t="s">
        <v>100</v>
      </c>
      <c r="E76" s="95"/>
      <c r="F76" s="90"/>
      <c r="G76" s="28">
        <v>0</v>
      </c>
      <c r="H76" s="28">
        <v>0</v>
      </c>
    </row>
    <row r="77" spans="1:8" ht="12.75">
      <c r="A77" s="38" t="s">
        <v>96</v>
      </c>
      <c r="B77" s="94">
        <v>112</v>
      </c>
      <c r="C77" s="96" t="s">
        <v>101</v>
      </c>
      <c r="D77" s="30" t="s">
        <v>102</v>
      </c>
      <c r="E77" s="95">
        <v>12.03</v>
      </c>
      <c r="F77" s="90">
        <v>127.68838868200002</v>
      </c>
      <c r="G77" s="28">
        <v>10</v>
      </c>
      <c r="H77" s="28">
        <f>ROUND(F77*G77,2)</f>
        <v>1276.88</v>
      </c>
    </row>
    <row r="78" spans="1:8" ht="12.75">
      <c r="A78" s="38" t="s">
        <v>96</v>
      </c>
      <c r="B78" s="94"/>
      <c r="C78" s="29" t="s">
        <v>103</v>
      </c>
      <c r="D78" s="30"/>
      <c r="E78" s="95"/>
      <c r="F78" s="95">
        <v>206.96678766400004</v>
      </c>
      <c r="G78" s="28">
        <v>158.64</v>
      </c>
      <c r="H78" s="28">
        <f>ROUND(F78*G78,2)</f>
        <v>32833.21</v>
      </c>
    </row>
    <row r="79" spans="1:8" ht="12.75">
      <c r="A79" s="38" t="s">
        <v>96</v>
      </c>
      <c r="B79" s="94">
        <v>116</v>
      </c>
      <c r="C79" s="29" t="s">
        <v>104</v>
      </c>
      <c r="D79" s="30" t="s">
        <v>102</v>
      </c>
      <c r="E79" s="95">
        <v>4.24</v>
      </c>
      <c r="F79" s="90">
        <v>0</v>
      </c>
      <c r="G79" s="28">
        <v>0</v>
      </c>
      <c r="H79" s="28">
        <v>0</v>
      </c>
    </row>
    <row r="80" spans="1:8" ht="12.75">
      <c r="A80" s="38" t="s">
        <v>96</v>
      </c>
      <c r="B80" s="94"/>
      <c r="C80" s="96" t="s">
        <v>105</v>
      </c>
      <c r="D80" s="30"/>
      <c r="E80" s="95"/>
      <c r="F80" s="95">
        <v>58.49499553400001</v>
      </c>
      <c r="G80" s="28">
        <v>6</v>
      </c>
      <c r="H80" s="28">
        <f>ROUND(F80*G80,2)</f>
        <v>350.97</v>
      </c>
    </row>
    <row r="81" spans="1:8" ht="12.75">
      <c r="A81" s="38" t="s">
        <v>96</v>
      </c>
      <c r="B81" s="94"/>
      <c r="C81" s="96" t="s">
        <v>448</v>
      </c>
      <c r="D81" s="30"/>
      <c r="E81" s="95"/>
      <c r="F81" s="90">
        <v>52.228194550000005</v>
      </c>
      <c r="G81" s="28">
        <v>2</v>
      </c>
      <c r="H81" s="28">
        <f>ROUND(F81*G81,2)</f>
        <v>104.46</v>
      </c>
    </row>
    <row r="82" spans="1:8" ht="12.75">
      <c r="A82" s="97"/>
      <c r="B82" s="98"/>
      <c r="C82" s="99"/>
      <c r="D82" s="100"/>
      <c r="E82" s="2"/>
      <c r="F82" s="40"/>
      <c r="G82" s="101"/>
      <c r="H82" s="37">
        <f>SUM(H54:H81)</f>
        <v>90442.44</v>
      </c>
    </row>
    <row r="83" spans="1:8" ht="12.75">
      <c r="A83" s="97"/>
      <c r="B83" s="98"/>
      <c r="C83" s="35"/>
      <c r="D83" s="100"/>
      <c r="E83" s="2"/>
      <c r="F83" s="2"/>
      <c r="G83" s="101"/>
      <c r="H83" s="10"/>
    </row>
    <row r="84" spans="1:8" ht="12.75">
      <c r="A84" s="97"/>
      <c r="B84" s="98"/>
      <c r="C84" s="179"/>
      <c r="D84" s="100"/>
      <c r="E84" s="2"/>
      <c r="F84" s="2"/>
      <c r="G84" s="177"/>
      <c r="H84" s="178"/>
    </row>
    <row r="85" spans="1:8" ht="12.75">
      <c r="A85" s="67" t="s">
        <v>112</v>
      </c>
      <c r="B85" s="68"/>
      <c r="C85" s="69"/>
      <c r="D85" s="70"/>
      <c r="E85" s="70"/>
      <c r="F85" s="71"/>
      <c r="G85" s="100"/>
      <c r="H85" s="73"/>
    </row>
    <row r="86" spans="1:8" ht="13.5" customHeight="1">
      <c r="A86" s="74" t="s">
        <v>48</v>
      </c>
      <c r="B86" s="74" t="s">
        <v>48</v>
      </c>
      <c r="C86" s="75"/>
      <c r="D86" s="11" t="s">
        <v>49</v>
      </c>
      <c r="E86" s="74" t="s">
        <v>8</v>
      </c>
      <c r="F86" s="102" t="s">
        <v>9</v>
      </c>
      <c r="G86" s="17" t="s">
        <v>447</v>
      </c>
      <c r="H86" s="17"/>
    </row>
    <row r="87" spans="1:8" ht="12.75" customHeight="1">
      <c r="A87" s="77" t="s">
        <v>50</v>
      </c>
      <c r="B87" s="78" t="s">
        <v>51</v>
      </c>
      <c r="C87" s="79" t="s">
        <v>6</v>
      </c>
      <c r="D87" s="11"/>
      <c r="E87" s="77" t="s">
        <v>11</v>
      </c>
      <c r="F87" s="103" t="s">
        <v>52</v>
      </c>
      <c r="G87" s="81" t="s">
        <v>12</v>
      </c>
      <c r="H87" s="82" t="s">
        <v>13</v>
      </c>
    </row>
    <row r="88" spans="1:8" ht="12.75">
      <c r="A88" s="83" t="s">
        <v>53</v>
      </c>
      <c r="B88" s="78"/>
      <c r="C88" s="84"/>
      <c r="D88" s="11"/>
      <c r="E88" s="83" t="s">
        <v>14</v>
      </c>
      <c r="F88" s="104"/>
      <c r="G88" s="81"/>
      <c r="H88" s="82"/>
    </row>
    <row r="89" spans="1:8" ht="12.75">
      <c r="A89" s="38" t="s">
        <v>21</v>
      </c>
      <c r="B89" s="92">
        <v>30</v>
      </c>
      <c r="C89" s="87" t="s">
        <v>236</v>
      </c>
      <c r="D89" s="88" t="s">
        <v>167</v>
      </c>
      <c r="E89" s="31">
        <v>77.92</v>
      </c>
      <c r="F89" s="31">
        <v>154.526463172</v>
      </c>
      <c r="G89" s="28">
        <v>11</v>
      </c>
      <c r="H89" s="28">
        <f>ROUND(F89*G89,2)</f>
        <v>1699.79</v>
      </c>
    </row>
    <row r="90" spans="1:8" ht="12.75">
      <c r="A90" s="38" t="s">
        <v>21</v>
      </c>
      <c r="B90" s="92">
        <v>36</v>
      </c>
      <c r="C90" s="87" t="s">
        <v>449</v>
      </c>
      <c r="D90" s="88" t="s">
        <v>126</v>
      </c>
      <c r="E90" s="31">
        <v>305.02</v>
      </c>
      <c r="F90" s="31">
        <v>422.623169504</v>
      </c>
      <c r="G90" s="28">
        <v>3</v>
      </c>
      <c r="H90" s="28">
        <f>ROUND(F90*G90,2)</f>
        <v>1267.87</v>
      </c>
    </row>
    <row r="91" spans="1:8" ht="12.75">
      <c r="A91" s="98"/>
      <c r="B91" s="98"/>
      <c r="C91" s="42" t="s">
        <v>19</v>
      </c>
      <c r="D91" s="106"/>
      <c r="E91" s="2"/>
      <c r="F91" s="2"/>
      <c r="G91" s="107"/>
      <c r="H91" s="108">
        <f>SUM(H89:H90)</f>
        <v>2967.66</v>
      </c>
    </row>
    <row r="92" spans="1:8" ht="12.75">
      <c r="A92" s="98"/>
      <c r="B92" s="98"/>
      <c r="C92" s="42"/>
      <c r="D92" s="106"/>
      <c r="E92" s="2"/>
      <c r="F92" s="2"/>
      <c r="G92" s="107"/>
      <c r="H92" s="48"/>
    </row>
    <row r="93" spans="1:8" ht="12.75">
      <c r="A93" s="100"/>
      <c r="B93" s="98"/>
      <c r="C93" s="180"/>
      <c r="D93" s="106"/>
      <c r="E93" s="114"/>
      <c r="F93" s="57"/>
      <c r="G93" s="57"/>
      <c r="H93" s="58"/>
    </row>
    <row r="94" spans="1:8" ht="12.75">
      <c r="A94" s="67" t="s">
        <v>122</v>
      </c>
      <c r="B94" s="68"/>
      <c r="C94" s="69"/>
      <c r="D94" s="70"/>
      <c r="E94" s="70"/>
      <c r="F94" s="109"/>
      <c r="G94" s="110"/>
      <c r="H94" s="111"/>
    </row>
    <row r="95" spans="1:8" ht="13.5" customHeight="1">
      <c r="A95" s="74" t="s">
        <v>48</v>
      </c>
      <c r="B95" s="74" t="s">
        <v>48</v>
      </c>
      <c r="C95" s="75"/>
      <c r="D95" s="11" t="s">
        <v>49</v>
      </c>
      <c r="E95" s="74" t="s">
        <v>8</v>
      </c>
      <c r="F95" s="102" t="s">
        <v>9</v>
      </c>
      <c r="G95" s="17" t="s">
        <v>447</v>
      </c>
      <c r="H95" s="17"/>
    </row>
    <row r="96" spans="1:8" ht="12.75" customHeight="1">
      <c r="A96" s="77" t="s">
        <v>50</v>
      </c>
      <c r="B96" s="78" t="s">
        <v>51</v>
      </c>
      <c r="C96" s="79" t="s">
        <v>6</v>
      </c>
      <c r="D96" s="11"/>
      <c r="E96" s="77" t="s">
        <v>11</v>
      </c>
      <c r="F96" s="103" t="s">
        <v>52</v>
      </c>
      <c r="G96" s="81" t="s">
        <v>12</v>
      </c>
      <c r="H96" s="82" t="s">
        <v>13</v>
      </c>
    </row>
    <row r="97" spans="1:8" ht="12.75">
      <c r="A97" s="83" t="s">
        <v>53</v>
      </c>
      <c r="B97" s="78"/>
      <c r="C97" s="84"/>
      <c r="D97" s="11"/>
      <c r="E97" s="83" t="s">
        <v>14</v>
      </c>
      <c r="F97" s="104"/>
      <c r="G97" s="81"/>
      <c r="H97" s="82"/>
    </row>
    <row r="98" spans="1:8" ht="12.75">
      <c r="A98" s="112" t="s">
        <v>25</v>
      </c>
      <c r="B98" s="114"/>
      <c r="C98" s="87" t="s">
        <v>127</v>
      </c>
      <c r="D98" s="88"/>
      <c r="E98" s="40"/>
      <c r="F98" s="40"/>
      <c r="G98" s="28">
        <v>0</v>
      </c>
      <c r="H98" s="28">
        <v>0</v>
      </c>
    </row>
    <row r="99" spans="1:8" ht="12.75">
      <c r="A99" s="112" t="s">
        <v>25</v>
      </c>
      <c r="B99" s="113">
        <v>58</v>
      </c>
      <c r="C99" s="89" t="s">
        <v>128</v>
      </c>
      <c r="D99" s="88" t="s">
        <v>129</v>
      </c>
      <c r="E99" s="40">
        <v>26.25</v>
      </c>
      <c r="F99" s="40">
        <v>155.75573747800001</v>
      </c>
      <c r="G99" s="28">
        <v>3</v>
      </c>
      <c r="H99" s="28">
        <f aca="true" t="shared" si="1" ref="H99:H104">ROUND(F99*G99,2)</f>
        <v>467.27</v>
      </c>
    </row>
    <row r="100" spans="1:8" ht="12.75">
      <c r="A100" s="112" t="s">
        <v>25</v>
      </c>
      <c r="B100" s="113">
        <v>61</v>
      </c>
      <c r="C100" s="89" t="s">
        <v>130</v>
      </c>
      <c r="D100" s="88" t="s">
        <v>129</v>
      </c>
      <c r="E100" s="40">
        <v>43.43</v>
      </c>
      <c r="F100" s="40">
        <v>106.94960504</v>
      </c>
      <c r="G100" s="28">
        <v>1</v>
      </c>
      <c r="H100" s="28">
        <f t="shared" si="1"/>
        <v>106.95</v>
      </c>
    </row>
    <row r="101" spans="1:8" ht="12.75">
      <c r="A101" s="112" t="s">
        <v>25</v>
      </c>
      <c r="B101" s="113">
        <v>87</v>
      </c>
      <c r="C101" s="87" t="s">
        <v>274</v>
      </c>
      <c r="D101" s="88" t="s">
        <v>275</v>
      </c>
      <c r="E101" s="31">
        <v>59.67</v>
      </c>
      <c r="F101" s="31">
        <v>291.124364832</v>
      </c>
      <c r="G101" s="28">
        <v>0</v>
      </c>
      <c r="H101" s="28">
        <f t="shared" si="1"/>
        <v>0</v>
      </c>
    </row>
    <row r="102" spans="1:8" ht="12.75">
      <c r="A102" s="112" t="s">
        <v>25</v>
      </c>
      <c r="B102" s="113">
        <v>88</v>
      </c>
      <c r="C102" s="89" t="s">
        <v>276</v>
      </c>
      <c r="D102" s="88" t="s">
        <v>275</v>
      </c>
      <c r="E102" s="31">
        <v>59.67</v>
      </c>
      <c r="F102" s="31">
        <v>335.575512864</v>
      </c>
      <c r="G102" s="28">
        <v>61</v>
      </c>
      <c r="H102" s="28">
        <f t="shared" si="1"/>
        <v>20470.11</v>
      </c>
    </row>
    <row r="103" spans="1:8" ht="12.75">
      <c r="A103" s="112" t="s">
        <v>25</v>
      </c>
      <c r="B103" s="23"/>
      <c r="C103" s="29" t="s">
        <v>214</v>
      </c>
      <c r="D103" s="30"/>
      <c r="E103" s="95"/>
      <c r="F103" s="95"/>
      <c r="G103" s="28">
        <v>0</v>
      </c>
      <c r="H103" s="28">
        <f t="shared" si="1"/>
        <v>0</v>
      </c>
    </row>
    <row r="104" spans="1:8" ht="12.75">
      <c r="A104" s="112" t="s">
        <v>25</v>
      </c>
      <c r="B104" s="91">
        <v>130</v>
      </c>
      <c r="C104" s="96" t="s">
        <v>215</v>
      </c>
      <c r="D104" s="30" t="s">
        <v>71</v>
      </c>
      <c r="E104" s="95">
        <v>39.822354000000004</v>
      </c>
      <c r="F104" s="95">
        <v>157.154874028</v>
      </c>
      <c r="G104" s="28">
        <v>1</v>
      </c>
      <c r="H104" s="28">
        <f t="shared" si="1"/>
        <v>157.15</v>
      </c>
    </row>
    <row r="105" spans="1:8" ht="12.75">
      <c r="A105" s="100"/>
      <c r="B105" s="98"/>
      <c r="C105" s="42"/>
      <c r="D105" s="106"/>
      <c r="E105" s="2"/>
      <c r="F105" s="2"/>
      <c r="G105" s="107"/>
      <c r="H105" s="108">
        <f>SUM(H98:H104)</f>
        <v>21201.480000000003</v>
      </c>
    </row>
    <row r="106" spans="1:8" ht="12.75">
      <c r="A106" s="257"/>
      <c r="B106" s="257"/>
      <c r="C106" s="257"/>
      <c r="D106" s="168"/>
      <c r="E106" s="257"/>
      <c r="F106" s="2"/>
      <c r="G106" s="107"/>
      <c r="H106" s="48"/>
    </row>
    <row r="107" spans="1:8" ht="12.75">
      <c r="A107" s="98"/>
      <c r="B107" s="98"/>
      <c r="C107" s="118" t="s">
        <v>30</v>
      </c>
      <c r="D107" s="119"/>
      <c r="E107" s="2"/>
      <c r="F107" s="2"/>
      <c r="G107" s="120"/>
      <c r="H107" s="111"/>
    </row>
    <row r="108" spans="1:8" ht="13.5" customHeight="1">
      <c r="A108" s="74" t="s">
        <v>48</v>
      </c>
      <c r="B108" s="74" t="s">
        <v>48</v>
      </c>
      <c r="C108" s="75"/>
      <c r="D108" s="11" t="s">
        <v>49</v>
      </c>
      <c r="E108" s="74" t="s">
        <v>8</v>
      </c>
      <c r="F108" s="102" t="s">
        <v>9</v>
      </c>
      <c r="G108" s="17" t="s">
        <v>447</v>
      </c>
      <c r="H108" s="17"/>
    </row>
    <row r="109" spans="1:8" ht="12.75" customHeight="1">
      <c r="A109" s="77" t="s">
        <v>50</v>
      </c>
      <c r="B109" s="78" t="s">
        <v>51</v>
      </c>
      <c r="C109" s="79" t="s">
        <v>6</v>
      </c>
      <c r="D109" s="11"/>
      <c r="E109" s="77" t="s">
        <v>11</v>
      </c>
      <c r="F109" s="103" t="s">
        <v>52</v>
      </c>
      <c r="G109" s="81" t="s">
        <v>12</v>
      </c>
      <c r="H109" s="82" t="s">
        <v>13</v>
      </c>
    </row>
    <row r="110" spans="1:8" ht="12.75">
      <c r="A110" s="83" t="s">
        <v>53</v>
      </c>
      <c r="B110" s="78"/>
      <c r="C110" s="84"/>
      <c r="D110" s="11"/>
      <c r="E110" s="83" t="s">
        <v>14</v>
      </c>
      <c r="F110" s="104"/>
      <c r="G110" s="81"/>
      <c r="H110" s="82"/>
    </row>
    <row r="111" spans="1:8" ht="12.75">
      <c r="A111" s="112" t="s">
        <v>31</v>
      </c>
      <c r="B111" s="113">
        <v>3</v>
      </c>
      <c r="C111" s="87" t="s">
        <v>411</v>
      </c>
      <c r="D111" s="88" t="s">
        <v>33</v>
      </c>
      <c r="E111" s="31">
        <v>800.05</v>
      </c>
      <c r="F111" s="31">
        <v>966.98626345</v>
      </c>
      <c r="G111" s="28">
        <v>1</v>
      </c>
      <c r="H111" s="28">
        <f aca="true" t="shared" si="2" ref="H111:H122">ROUND(F111*G111,2)</f>
        <v>966.99</v>
      </c>
    </row>
    <row r="112" spans="1:8" ht="12.75">
      <c r="A112" s="112" t="s">
        <v>31</v>
      </c>
      <c r="B112" s="113">
        <v>4</v>
      </c>
      <c r="C112" s="87" t="s">
        <v>145</v>
      </c>
      <c r="D112" s="88" t="s">
        <v>33</v>
      </c>
      <c r="E112" s="31">
        <v>70.02</v>
      </c>
      <c r="F112" s="31">
        <v>106.42494322799999</v>
      </c>
      <c r="G112" s="28">
        <v>5</v>
      </c>
      <c r="H112" s="28">
        <f t="shared" si="2"/>
        <v>532.12</v>
      </c>
    </row>
    <row r="113" spans="1:8" ht="12.75">
      <c r="A113" s="112" t="s">
        <v>31</v>
      </c>
      <c r="B113" s="113">
        <v>5</v>
      </c>
      <c r="C113" s="87" t="s">
        <v>146</v>
      </c>
      <c r="D113" s="88" t="s">
        <v>33</v>
      </c>
      <c r="E113" s="31">
        <v>112.91</v>
      </c>
      <c r="F113" s="31">
        <v>358.333499442</v>
      </c>
      <c r="G113" s="28">
        <v>6</v>
      </c>
      <c r="H113" s="28">
        <f t="shared" si="2"/>
        <v>2150</v>
      </c>
    </row>
    <row r="114" spans="1:8" ht="12.75">
      <c r="A114" s="112" t="s">
        <v>31</v>
      </c>
      <c r="B114" s="113">
        <v>9</v>
      </c>
      <c r="C114" s="87" t="s">
        <v>223</v>
      </c>
      <c r="D114" s="88" t="s">
        <v>149</v>
      </c>
      <c r="E114" s="31">
        <v>26.26</v>
      </c>
      <c r="F114" s="31">
        <v>70.88112745800001</v>
      </c>
      <c r="G114" s="28">
        <v>1</v>
      </c>
      <c r="H114" s="28">
        <f t="shared" si="2"/>
        <v>70.88</v>
      </c>
    </row>
    <row r="115" spans="1:8" ht="12.75">
      <c r="A115" s="112" t="s">
        <v>31</v>
      </c>
      <c r="B115" s="113">
        <v>11</v>
      </c>
      <c r="C115" s="87" t="s">
        <v>152</v>
      </c>
      <c r="D115" s="88" t="s">
        <v>153</v>
      </c>
      <c r="E115" s="31">
        <v>2625.7</v>
      </c>
      <c r="F115" s="31">
        <v>2761.64490538</v>
      </c>
      <c r="G115" s="28">
        <v>1</v>
      </c>
      <c r="H115" s="28">
        <f t="shared" si="2"/>
        <v>2761.64</v>
      </c>
    </row>
    <row r="116" spans="1:8" ht="12.75">
      <c r="A116" s="112" t="s">
        <v>31</v>
      </c>
      <c r="B116" s="113">
        <v>16</v>
      </c>
      <c r="C116" s="87" t="s">
        <v>154</v>
      </c>
      <c r="D116" s="122" t="s">
        <v>33</v>
      </c>
      <c r="E116" s="40">
        <v>3991.38</v>
      </c>
      <c r="F116" s="123">
        <v>741.3549730940001</v>
      </c>
      <c r="G116" s="28">
        <v>60</v>
      </c>
      <c r="H116" s="28">
        <f t="shared" si="2"/>
        <v>44481.3</v>
      </c>
    </row>
    <row r="117" spans="1:8" ht="12.75">
      <c r="A117" s="112" t="s">
        <v>31</v>
      </c>
      <c r="B117" s="113">
        <v>17</v>
      </c>
      <c r="C117" s="87" t="s">
        <v>155</v>
      </c>
      <c r="D117" s="115" t="s">
        <v>156</v>
      </c>
      <c r="E117" s="124">
        <v>367.61</v>
      </c>
      <c r="F117" s="40">
        <v>515.855672912</v>
      </c>
      <c r="G117" s="28">
        <v>1</v>
      </c>
      <c r="H117" s="28">
        <f t="shared" si="2"/>
        <v>515.86</v>
      </c>
    </row>
    <row r="118" spans="1:8" ht="12.75">
      <c r="A118" s="112" t="s">
        <v>31</v>
      </c>
      <c r="B118" s="113">
        <v>19</v>
      </c>
      <c r="C118" s="87" t="s">
        <v>224</v>
      </c>
      <c r="D118" s="88" t="s">
        <v>33</v>
      </c>
      <c r="E118" s="26">
        <v>154.06</v>
      </c>
      <c r="F118" s="31">
        <v>179.645565306</v>
      </c>
      <c r="G118" s="28">
        <v>7</v>
      </c>
      <c r="H118" s="28">
        <f t="shared" si="2"/>
        <v>1257.52</v>
      </c>
    </row>
    <row r="119" spans="1:8" ht="12.75">
      <c r="A119" s="112" t="s">
        <v>31</v>
      </c>
      <c r="B119" s="113">
        <v>20</v>
      </c>
      <c r="C119" s="87" t="s">
        <v>158</v>
      </c>
      <c r="D119" s="88" t="s">
        <v>33</v>
      </c>
      <c r="E119" s="26">
        <v>9.62</v>
      </c>
      <c r="F119" s="31">
        <v>30.872365306</v>
      </c>
      <c r="G119" s="28">
        <v>72</v>
      </c>
      <c r="H119" s="28">
        <f t="shared" si="2"/>
        <v>2222.81</v>
      </c>
    </row>
    <row r="120" spans="1:8" ht="12.75">
      <c r="A120" s="112" t="s">
        <v>31</v>
      </c>
      <c r="B120" s="113">
        <v>21</v>
      </c>
      <c r="C120" s="87" t="s">
        <v>159</v>
      </c>
      <c r="D120" s="88" t="s">
        <v>33</v>
      </c>
      <c r="E120" s="26">
        <v>66.53</v>
      </c>
      <c r="F120" s="31">
        <v>89.48966530599999</v>
      </c>
      <c r="G120" s="28">
        <v>1</v>
      </c>
      <c r="H120" s="28">
        <f t="shared" si="2"/>
        <v>89.49</v>
      </c>
    </row>
    <row r="121" spans="1:8" ht="12.75">
      <c r="A121" s="112" t="s">
        <v>31</v>
      </c>
      <c r="B121" s="113">
        <v>38</v>
      </c>
      <c r="C121" s="87" t="s">
        <v>160</v>
      </c>
      <c r="D121" s="88" t="s">
        <v>161</v>
      </c>
      <c r="E121" s="40">
        <v>1971.04</v>
      </c>
      <c r="F121" s="40">
        <v>2363.68564805</v>
      </c>
      <c r="G121" s="28">
        <v>1</v>
      </c>
      <c r="H121" s="28">
        <f t="shared" si="2"/>
        <v>2363.69</v>
      </c>
    </row>
    <row r="122" spans="1:8" ht="12.75">
      <c r="A122" s="112" t="s">
        <v>31</v>
      </c>
      <c r="B122" s="113">
        <v>52</v>
      </c>
      <c r="C122" s="87" t="s">
        <v>417</v>
      </c>
      <c r="D122" s="88" t="s">
        <v>33</v>
      </c>
      <c r="E122" s="31">
        <v>1312.86</v>
      </c>
      <c r="F122" s="31">
        <v>1497.0863602959998</v>
      </c>
      <c r="G122" s="28">
        <v>1</v>
      </c>
      <c r="H122" s="28">
        <f t="shared" si="2"/>
        <v>1497.09</v>
      </c>
    </row>
    <row r="123" spans="1:8" ht="12.75">
      <c r="A123" s="98"/>
      <c r="B123" s="98"/>
      <c r="C123" s="42" t="s">
        <v>19</v>
      </c>
      <c r="D123" s="106"/>
      <c r="E123" s="2"/>
      <c r="F123" s="2"/>
      <c r="G123" s="107"/>
      <c r="H123" s="108">
        <f>SUM(H111:H122)</f>
        <v>58909.38999999999</v>
      </c>
    </row>
    <row r="124" spans="1:8" ht="12.75">
      <c r="A124" s="98"/>
      <c r="B124" s="98"/>
      <c r="C124" s="42"/>
      <c r="D124" s="106"/>
      <c r="E124" s="106"/>
      <c r="F124" s="107"/>
      <c r="G124" s="107"/>
      <c r="H124" s="48"/>
    </row>
    <row r="125" spans="1:8" ht="12.75">
      <c r="A125" s="98"/>
      <c r="B125" s="98"/>
      <c r="C125" s="42"/>
      <c r="D125" s="153"/>
      <c r="E125" s="153"/>
      <c r="F125" s="114"/>
      <c r="G125" s="114"/>
      <c r="H125" s="48"/>
    </row>
    <row r="126" spans="1:8" ht="12.75">
      <c r="A126" s="67" t="s">
        <v>162</v>
      </c>
      <c r="B126" s="68"/>
      <c r="C126" s="69"/>
      <c r="D126" s="70"/>
      <c r="E126" s="70"/>
      <c r="F126" s="109"/>
      <c r="G126" s="107"/>
      <c r="H126" s="48"/>
    </row>
    <row r="127" spans="1:8" ht="13.5" customHeight="1">
      <c r="A127" s="74" t="s">
        <v>48</v>
      </c>
      <c r="B127" s="74" t="s">
        <v>48</v>
      </c>
      <c r="C127" s="75"/>
      <c r="D127" s="11" t="s">
        <v>49</v>
      </c>
      <c r="E127" s="74" t="s">
        <v>8</v>
      </c>
      <c r="F127" s="102" t="s">
        <v>9</v>
      </c>
      <c r="G127" s="17" t="s">
        <v>447</v>
      </c>
      <c r="H127" s="17"/>
    </row>
    <row r="128" spans="1:8" ht="12.75" customHeight="1">
      <c r="A128" s="77" t="s">
        <v>50</v>
      </c>
      <c r="B128" s="78" t="s">
        <v>51</v>
      </c>
      <c r="C128" s="79" t="s">
        <v>6</v>
      </c>
      <c r="D128" s="11"/>
      <c r="E128" s="77" t="s">
        <v>11</v>
      </c>
      <c r="F128" s="103" t="s">
        <v>52</v>
      </c>
      <c r="G128" s="81" t="s">
        <v>12</v>
      </c>
      <c r="H128" s="82" t="s">
        <v>13</v>
      </c>
    </row>
    <row r="129" spans="1:8" ht="12.75">
      <c r="A129" s="83" t="s">
        <v>53</v>
      </c>
      <c r="B129" s="78"/>
      <c r="C129" s="84"/>
      <c r="D129" s="11"/>
      <c r="E129" s="83" t="s">
        <v>14</v>
      </c>
      <c r="F129" s="104"/>
      <c r="G129" s="81"/>
      <c r="H129" s="82"/>
    </row>
    <row r="130" spans="1:8" ht="12.75">
      <c r="A130" s="112" t="s">
        <v>163</v>
      </c>
      <c r="B130" s="113">
        <v>3</v>
      </c>
      <c r="C130" s="87" t="s">
        <v>280</v>
      </c>
      <c r="D130" s="88" t="s">
        <v>278</v>
      </c>
      <c r="E130" s="31"/>
      <c r="F130" s="31">
        <v>643.7220252000001</v>
      </c>
      <c r="G130" s="28">
        <v>1</v>
      </c>
      <c r="H130" s="28">
        <f>ROUND(F130*G130,2)</f>
        <v>643.72</v>
      </c>
    </row>
    <row r="131" spans="1:8" ht="12.75">
      <c r="A131" s="112" t="s">
        <v>163</v>
      </c>
      <c r="B131" s="125">
        <v>9</v>
      </c>
      <c r="C131" s="87" t="s">
        <v>164</v>
      </c>
      <c r="D131" s="88" t="s">
        <v>165</v>
      </c>
      <c r="E131" s="31">
        <v>32.84</v>
      </c>
      <c r="F131" s="31">
        <v>171.042572912</v>
      </c>
      <c r="G131" s="28">
        <v>8</v>
      </c>
      <c r="H131" s="28">
        <f>ROUND(F131*G131,2)</f>
        <v>1368.34</v>
      </c>
    </row>
    <row r="132" spans="1:8" ht="12.75">
      <c r="A132" s="112" t="s">
        <v>163</v>
      </c>
      <c r="B132" s="91"/>
      <c r="C132" s="87" t="s">
        <v>168</v>
      </c>
      <c r="D132" s="115"/>
      <c r="E132" s="93"/>
      <c r="F132" s="40">
        <v>0</v>
      </c>
      <c r="G132" s="28">
        <v>0</v>
      </c>
      <c r="H132" s="28">
        <f>ROUND(F132*G132,2)</f>
        <v>0</v>
      </c>
    </row>
    <row r="133" spans="1:8" ht="12.75">
      <c r="A133" s="112" t="s">
        <v>163</v>
      </c>
      <c r="B133" s="91">
        <v>40</v>
      </c>
      <c r="C133" s="89" t="s">
        <v>250</v>
      </c>
      <c r="D133" s="115" t="s">
        <v>170</v>
      </c>
      <c r="E133" s="59">
        <v>4.12</v>
      </c>
      <c r="F133" s="40">
        <v>231.03342467399997</v>
      </c>
      <c r="G133" s="28">
        <v>3</v>
      </c>
      <c r="H133" s="28">
        <f>ROUND(F133*G133,2)</f>
        <v>693.1</v>
      </c>
    </row>
    <row r="134" spans="1:8" ht="12.75">
      <c r="A134" s="22"/>
      <c r="B134" s="86">
        <v>50</v>
      </c>
      <c r="C134" s="105" t="s">
        <v>251</v>
      </c>
      <c r="D134" s="115" t="s">
        <v>172</v>
      </c>
      <c r="E134" s="126"/>
      <c r="F134" s="40">
        <v>123.85</v>
      </c>
      <c r="G134" s="28">
        <v>8</v>
      </c>
      <c r="H134" s="28">
        <f>ROUND(F134*G134,2)</f>
        <v>990.8</v>
      </c>
    </row>
    <row r="135" spans="1:8" ht="12.75">
      <c r="A135" s="98"/>
      <c r="B135" s="98"/>
      <c r="C135" s="42" t="s">
        <v>19</v>
      </c>
      <c r="D135" s="106"/>
      <c r="E135" s="106"/>
      <c r="F135" s="107"/>
      <c r="G135" s="128"/>
      <c r="H135" s="60">
        <f>SUM(H130:H134)</f>
        <v>3695.96</v>
      </c>
    </row>
    <row r="136" spans="1:8" ht="12.75">
      <c r="A136" s="98"/>
      <c r="B136" s="98"/>
      <c r="C136" s="42"/>
      <c r="D136" s="106"/>
      <c r="E136" s="106"/>
      <c r="F136" s="107"/>
      <c r="G136" s="170"/>
      <c r="H136" s="48"/>
    </row>
    <row r="137" spans="1:8" ht="12.75">
      <c r="A137" s="98"/>
      <c r="B137" s="98"/>
      <c r="C137" s="42"/>
      <c r="D137" s="106"/>
      <c r="E137" s="110"/>
      <c r="F137" s="107"/>
      <c r="G137" s="107"/>
      <c r="H137" s="48"/>
    </row>
    <row r="138" spans="1:8" ht="12.75" customHeight="1">
      <c r="A138" s="74" t="s">
        <v>48</v>
      </c>
      <c r="B138" s="74" t="s">
        <v>48</v>
      </c>
      <c r="C138" s="75"/>
      <c r="D138" s="11" t="s">
        <v>49</v>
      </c>
      <c r="E138" s="74" t="s">
        <v>8</v>
      </c>
      <c r="F138" s="130" t="s">
        <v>173</v>
      </c>
      <c r="G138" s="17" t="s">
        <v>447</v>
      </c>
      <c r="H138" s="17"/>
    </row>
    <row r="139" spans="1:8" ht="12.75" customHeight="1">
      <c r="A139" s="77" t="s">
        <v>50</v>
      </c>
      <c r="B139" s="78" t="s">
        <v>51</v>
      </c>
      <c r="C139" s="79" t="s">
        <v>6</v>
      </c>
      <c r="D139" s="11"/>
      <c r="E139" s="77" t="s">
        <v>11</v>
      </c>
      <c r="F139" s="130"/>
      <c r="G139" s="81" t="s">
        <v>12</v>
      </c>
      <c r="H139" s="82" t="s">
        <v>13</v>
      </c>
    </row>
    <row r="140" spans="1:8" ht="12.75">
      <c r="A140" s="83" t="s">
        <v>53</v>
      </c>
      <c r="B140" s="78"/>
      <c r="C140" s="84"/>
      <c r="D140" s="11"/>
      <c r="E140" s="83" t="s">
        <v>14</v>
      </c>
      <c r="F140" s="130"/>
      <c r="G140" s="81"/>
      <c r="H140" s="82"/>
    </row>
    <row r="141" spans="1:8" ht="12.75">
      <c r="A141" s="135"/>
      <c r="B141" s="23">
        <v>14</v>
      </c>
      <c r="C141" s="29" t="s">
        <v>177</v>
      </c>
      <c r="D141" s="30" t="s">
        <v>39</v>
      </c>
      <c r="E141" s="40"/>
      <c r="F141" s="40">
        <v>282.203333333333</v>
      </c>
      <c r="G141" s="28">
        <v>1</v>
      </c>
      <c r="H141" s="28">
        <f>ROUND(F141*G141,2)</f>
        <v>282.2</v>
      </c>
    </row>
    <row r="142" spans="1:8" ht="12.75">
      <c r="A142" s="136"/>
      <c r="B142" s="137"/>
      <c r="C142" s="138" t="s">
        <v>19</v>
      </c>
      <c r="D142" s="139"/>
      <c r="E142" s="140"/>
      <c r="F142" s="140"/>
      <c r="G142" s="141"/>
      <c r="H142" s="60">
        <f>SUM(H141)</f>
        <v>282.2</v>
      </c>
    </row>
    <row r="143" spans="1:8" ht="12.75">
      <c r="A143" s="98"/>
      <c r="B143" s="98"/>
      <c r="C143" s="42"/>
      <c r="D143" s="106"/>
      <c r="E143" s="106" t="s">
        <v>257</v>
      </c>
      <c r="F143" s="107"/>
      <c r="G143" s="107"/>
      <c r="H143" s="48"/>
    </row>
    <row r="144" spans="1:8" ht="12.75">
      <c r="A144" s="98"/>
      <c r="B144" s="98"/>
      <c r="C144" s="42"/>
      <c r="D144" s="106"/>
      <c r="E144" s="106"/>
      <c r="F144" s="107"/>
      <c r="G144" s="107"/>
      <c r="H144" s="48"/>
    </row>
    <row r="145" spans="1:8" ht="12.75">
      <c r="A145" s="98"/>
      <c r="B145" s="98"/>
      <c r="C145" s="42"/>
      <c r="D145" s="106"/>
      <c r="E145" s="106"/>
      <c r="F145" s="107"/>
      <c r="G145" s="107"/>
      <c r="H145" s="48"/>
    </row>
    <row r="146" spans="1:8" ht="12.75" customHeight="1">
      <c r="A146" s="74" t="s">
        <v>48</v>
      </c>
      <c r="B146" s="74" t="s">
        <v>48</v>
      </c>
      <c r="C146" s="75"/>
      <c r="D146" s="11" t="s">
        <v>49</v>
      </c>
      <c r="E146" s="74" t="s">
        <v>8</v>
      </c>
      <c r="F146" s="130" t="s">
        <v>173</v>
      </c>
      <c r="G146" s="17" t="s">
        <v>447</v>
      </c>
      <c r="H146" s="17"/>
    </row>
    <row r="147" spans="1:8" ht="12.75" customHeight="1">
      <c r="A147" s="77" t="s">
        <v>50</v>
      </c>
      <c r="B147" s="78" t="s">
        <v>51</v>
      </c>
      <c r="C147" s="79" t="s">
        <v>6</v>
      </c>
      <c r="D147" s="11"/>
      <c r="E147" s="77" t="s">
        <v>11</v>
      </c>
      <c r="F147" s="130"/>
      <c r="G147" s="81" t="s">
        <v>12</v>
      </c>
      <c r="H147" s="82" t="s">
        <v>13</v>
      </c>
    </row>
    <row r="148" spans="1:8" ht="12.75">
      <c r="A148" s="83" t="s">
        <v>53</v>
      </c>
      <c r="B148" s="78"/>
      <c r="C148" s="84"/>
      <c r="D148" s="11"/>
      <c r="E148" s="83" t="s">
        <v>14</v>
      </c>
      <c r="F148" s="130"/>
      <c r="G148" s="81"/>
      <c r="H148" s="82"/>
    </row>
    <row r="149" spans="1:8" ht="12.75">
      <c r="A149" s="135"/>
      <c r="B149" s="23">
        <v>19</v>
      </c>
      <c r="C149" s="29" t="s">
        <v>180</v>
      </c>
      <c r="D149" s="30" t="s">
        <v>181</v>
      </c>
      <c r="E149" s="40"/>
      <c r="F149" s="40"/>
      <c r="G149" s="28">
        <v>0.82</v>
      </c>
      <c r="H149" s="28">
        <f>ROUND(F149*G149,2)</f>
        <v>0</v>
      </c>
    </row>
    <row r="150" spans="1:8" ht="12.75">
      <c r="A150" s="136"/>
      <c r="B150" s="137"/>
      <c r="C150" s="138" t="s">
        <v>19</v>
      </c>
      <c r="D150" s="139"/>
      <c r="E150" s="140"/>
      <c r="F150" s="140"/>
      <c r="G150" s="141"/>
      <c r="H150" s="60">
        <f>SUM(H149)</f>
        <v>0</v>
      </c>
    </row>
    <row r="151" spans="1:8" ht="12.75">
      <c r="A151" s="98"/>
      <c r="B151" s="98"/>
      <c r="C151" s="2"/>
      <c r="D151" s="139"/>
      <c r="E151" s="42"/>
      <c r="F151" s="133"/>
      <c r="G151" s="107"/>
      <c r="H151" s="48"/>
    </row>
    <row r="152" spans="1:8" ht="12.75">
      <c r="A152" s="142"/>
      <c r="B152" s="142"/>
      <c r="C152" s="143" t="s">
        <v>182</v>
      </c>
      <c r="D152" s="139"/>
      <c r="E152" s="143"/>
      <c r="F152" s="144"/>
      <c r="G152" s="134"/>
      <c r="H152" s="60">
        <f>H150+H142+H135+H123+H105+H91+H82</f>
        <v>177499.13</v>
      </c>
    </row>
    <row r="153" spans="1:8" ht="12.75">
      <c r="A153" s="131"/>
      <c r="B153" s="131"/>
      <c r="C153" s="56"/>
      <c r="D153" s="139"/>
      <c r="E153" s="132"/>
      <c r="F153" s="132"/>
      <c r="G153" s="107"/>
      <c r="H153" s="48"/>
    </row>
    <row r="154" spans="1:8" ht="15.75" customHeight="1">
      <c r="A154" s="221"/>
      <c r="B154" s="221"/>
      <c r="C154" s="145" t="s">
        <v>184</v>
      </c>
      <c r="D154" s="145"/>
      <c r="E154" s="145"/>
      <c r="F154" s="145"/>
      <c r="G154" s="232"/>
      <c r="H154" s="232"/>
    </row>
    <row r="155" spans="3:6" ht="15.75" customHeight="1">
      <c r="C155" s="145" t="s">
        <v>185</v>
      </c>
      <c r="D155" s="145"/>
      <c r="E155" s="145"/>
      <c r="F155" s="145"/>
    </row>
    <row r="156" spans="3:6" ht="12.75">
      <c r="C156" s="61"/>
      <c r="D156" s="147"/>
      <c r="E156" s="148"/>
      <c r="F156" s="148"/>
    </row>
    <row r="157" spans="3:6" ht="15.75" customHeight="1">
      <c r="C157" s="151" t="s">
        <v>186</v>
      </c>
      <c r="D157" s="151"/>
      <c r="E157" s="151"/>
      <c r="F157" s="151"/>
    </row>
    <row r="158" spans="3:6" ht="12.75">
      <c r="C158" s="99"/>
      <c r="D158" s="153"/>
      <c r="E158" s="154"/>
      <c r="F158" s="154"/>
    </row>
    <row r="159" spans="3:6" ht="15.75" customHeight="1">
      <c r="C159" s="151" t="s">
        <v>187</v>
      </c>
      <c r="D159" s="151"/>
      <c r="E159" s="151"/>
      <c r="F159" s="151"/>
    </row>
    <row r="160" spans="3:6" ht="12.75">
      <c r="C160" s="157"/>
      <c r="D160" s="158"/>
      <c r="E160" s="159"/>
      <c r="F160" s="159"/>
    </row>
    <row r="161" spans="3:6" ht="15.75" customHeight="1">
      <c r="C161" s="145" t="s">
        <v>188</v>
      </c>
      <c r="D161" s="145"/>
      <c r="E161" s="145"/>
      <c r="F161" s="145"/>
    </row>
    <row r="162" spans="3:6" ht="15.75" customHeight="1">
      <c r="C162" s="145" t="s">
        <v>189</v>
      </c>
      <c r="D162" s="145"/>
      <c r="E162" s="145"/>
      <c r="F162" s="145"/>
    </row>
    <row r="163" spans="3:6" ht="12.75">
      <c r="C163" s="61"/>
      <c r="D163" s="147"/>
      <c r="E163" s="148"/>
      <c r="F163" s="148"/>
    </row>
    <row r="164" spans="3:6" ht="15.75" customHeight="1">
      <c r="C164" s="151" t="s">
        <v>190</v>
      </c>
      <c r="D164" s="151"/>
      <c r="E164" s="151"/>
      <c r="F164" s="151"/>
    </row>
    <row r="165" spans="3:6" ht="12.75">
      <c r="C165" s="99"/>
      <c r="D165" s="153"/>
      <c r="E165" s="154"/>
      <c r="F165" s="154"/>
    </row>
    <row r="166" spans="3:6" ht="12.75">
      <c r="C166" s="151" t="s">
        <v>191</v>
      </c>
      <c r="D166" s="151"/>
      <c r="E166" s="151"/>
      <c r="F166" s="151"/>
    </row>
  </sheetData>
  <sheetProtection selectLockedCells="1" selectUnlockedCells="1"/>
  <mergeCells count="91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7:A39"/>
    <mergeCell ref="B37:B39"/>
    <mergeCell ref="C37:C39"/>
    <mergeCell ref="D37:D39"/>
    <mergeCell ref="F37:F39"/>
    <mergeCell ref="G37:H37"/>
    <mergeCell ref="G38:G39"/>
    <mergeCell ref="H38:H39"/>
    <mergeCell ref="A45:F45"/>
    <mergeCell ref="A46:F46"/>
    <mergeCell ref="A47:F47"/>
    <mergeCell ref="D50:D52"/>
    <mergeCell ref="G50:H50"/>
    <mergeCell ref="B51:B52"/>
    <mergeCell ref="G51:G52"/>
    <mergeCell ref="H51:H52"/>
    <mergeCell ref="D86:D88"/>
    <mergeCell ref="G86:H86"/>
    <mergeCell ref="B87:B88"/>
    <mergeCell ref="G87:G88"/>
    <mergeCell ref="H87:H88"/>
    <mergeCell ref="D95:D97"/>
    <mergeCell ref="G95:H95"/>
    <mergeCell ref="B96:B97"/>
    <mergeCell ref="G96:G97"/>
    <mergeCell ref="H96:H97"/>
    <mergeCell ref="D108:D110"/>
    <mergeCell ref="G108:H108"/>
    <mergeCell ref="B109:B110"/>
    <mergeCell ref="G109:G110"/>
    <mergeCell ref="H109:H110"/>
    <mergeCell ref="D127:D129"/>
    <mergeCell ref="G127:H127"/>
    <mergeCell ref="B128:B129"/>
    <mergeCell ref="G128:G129"/>
    <mergeCell ref="H128:H129"/>
    <mergeCell ref="D138:D140"/>
    <mergeCell ref="F138:F140"/>
    <mergeCell ref="G138:H138"/>
    <mergeCell ref="B139:B140"/>
    <mergeCell ref="G139:G140"/>
    <mergeCell ref="H139:H140"/>
    <mergeCell ref="D146:D148"/>
    <mergeCell ref="F146:F148"/>
    <mergeCell ref="G146:H146"/>
    <mergeCell ref="B147:B148"/>
    <mergeCell ref="G147:G148"/>
    <mergeCell ref="H147:H148"/>
    <mergeCell ref="C154:F154"/>
    <mergeCell ref="C155:F155"/>
    <mergeCell ref="C157:F157"/>
    <mergeCell ref="C159:F159"/>
    <mergeCell ref="C161:F161"/>
    <mergeCell ref="C162:F162"/>
    <mergeCell ref="C164:F164"/>
    <mergeCell ref="C166:F166"/>
  </mergeCells>
  <printOptions/>
  <pageMargins left="0.7479166666666667" right="0.2361111111111111" top="0.5" bottom="0.6194444444444445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8"/>
  <sheetViews>
    <sheetView workbookViewId="0" topLeftCell="A1">
      <selection activeCell="A278" sqref="A278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450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4.12</v>
      </c>
      <c r="H9" s="28">
        <f>ROUND(F9*G9,2)</f>
        <v>4686.42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2.2</v>
      </c>
      <c r="H10" s="28">
        <f>ROUND(F10*G10,2)</f>
        <v>3101.16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7787.58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450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2.204</v>
      </c>
      <c r="H17" s="28">
        <f>ROUND(F17*G17,2)</f>
        <v>2330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2330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450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3.035</v>
      </c>
      <c r="H24" s="28">
        <f>ROUND(F24*G24,2)</f>
        <v>4315.44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3.035</v>
      </c>
      <c r="H25" s="28">
        <f>ROUND(F25*G25,2)</f>
        <v>3208.51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7523.95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450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4"/>
      <c r="B33" s="34"/>
      <c r="C33" s="56" t="s">
        <v>19</v>
      </c>
      <c r="D33" s="43"/>
      <c r="E33" s="43"/>
      <c r="F33" s="45"/>
      <c r="G33" s="9"/>
      <c r="H33" s="46">
        <f>SUM(H32)</f>
        <v>80.88</v>
      </c>
    </row>
    <row r="34" spans="1:8" ht="12.75">
      <c r="A34" s="34"/>
      <c r="B34" s="34"/>
      <c r="C34" s="42"/>
      <c r="D34" s="43"/>
      <c r="E34" s="43"/>
      <c r="F34" s="9"/>
      <c r="G34" s="45"/>
      <c r="H34" s="48"/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56" t="s">
        <v>36</v>
      </c>
      <c r="D36" s="57"/>
      <c r="E36" s="57"/>
      <c r="F36" s="57"/>
      <c r="G36" s="57"/>
      <c r="H36" s="58"/>
    </row>
    <row r="37" spans="1:8" ht="13.5" customHeight="1">
      <c r="A37" s="11" t="s">
        <v>4</v>
      </c>
      <c r="B37" s="12" t="s">
        <v>5</v>
      </c>
      <c r="C37" s="13" t="s">
        <v>6</v>
      </c>
      <c r="D37" s="14" t="s">
        <v>7</v>
      </c>
      <c r="E37" s="15" t="s">
        <v>8</v>
      </c>
      <c r="F37" s="16" t="s">
        <v>9</v>
      </c>
      <c r="G37" s="17" t="s">
        <v>450</v>
      </c>
      <c r="H37" s="17"/>
    </row>
    <row r="38" spans="1:8" ht="12.75" customHeight="1">
      <c r="A38" s="11"/>
      <c r="B38" s="12"/>
      <c r="C38" s="13"/>
      <c r="D38" s="14"/>
      <c r="E38" s="18" t="s">
        <v>11</v>
      </c>
      <c r="F38" s="16"/>
      <c r="G38" s="19" t="s">
        <v>12</v>
      </c>
      <c r="H38" s="20" t="s">
        <v>13</v>
      </c>
    </row>
    <row r="39" spans="1:8" ht="12.75">
      <c r="A39" s="11"/>
      <c r="B39" s="12"/>
      <c r="C39" s="13"/>
      <c r="D39" s="14"/>
      <c r="E39" s="21" t="s">
        <v>14</v>
      </c>
      <c r="F39" s="16"/>
      <c r="G39" s="19"/>
      <c r="H39" s="20"/>
    </row>
    <row r="40" spans="1:8" ht="12.75">
      <c r="A40" s="38" t="s">
        <v>37</v>
      </c>
      <c r="B40" s="23">
        <v>7</v>
      </c>
      <c r="C40" s="29" t="s">
        <v>194</v>
      </c>
      <c r="D40" s="30" t="s">
        <v>195</v>
      </c>
      <c r="E40" s="59">
        <v>25.41</v>
      </c>
      <c r="F40" s="40">
        <v>31.54</v>
      </c>
      <c r="G40" s="28">
        <v>6</v>
      </c>
      <c r="H40" s="28">
        <f>ROUND(F40*G40,2)</f>
        <v>189.24</v>
      </c>
    </row>
    <row r="41" spans="1:8" ht="12.75">
      <c r="A41" s="34"/>
      <c r="B41" s="34"/>
      <c r="C41" s="42" t="s">
        <v>19</v>
      </c>
      <c r="D41" s="43"/>
      <c r="E41" s="43"/>
      <c r="F41" s="45"/>
      <c r="G41" s="9"/>
      <c r="H41" s="60">
        <f>SUM(H40)</f>
        <v>189.24</v>
      </c>
    </row>
    <row r="42" spans="1:8" ht="12.75">
      <c r="A42" s="34"/>
      <c r="B42" s="34"/>
      <c r="C42" s="42"/>
      <c r="D42" s="43"/>
      <c r="E42" s="43"/>
      <c r="F42" s="45"/>
      <c r="G42" s="45"/>
      <c r="H42" s="255"/>
    </row>
    <row r="43" spans="1:8" ht="12.75">
      <c r="A43" s="43"/>
      <c r="B43" s="43"/>
      <c r="C43" s="61" t="s">
        <v>43</v>
      </c>
      <c r="D43" s="62"/>
      <c r="E43" s="62"/>
      <c r="F43" s="62"/>
      <c r="G43" s="63"/>
      <c r="H43" s="64">
        <f>H41+H33+H26+H18+H11</f>
        <v>17911.65</v>
      </c>
    </row>
    <row r="45" spans="1:8" ht="12.75">
      <c r="A45" s="3" t="s">
        <v>44</v>
      </c>
      <c r="B45" s="3"/>
      <c r="C45" s="3"/>
      <c r="D45" s="3"/>
      <c r="E45" s="3"/>
      <c r="F45" s="3"/>
      <c r="G45" s="65"/>
      <c r="H45" s="66"/>
    </row>
    <row r="46" spans="1:8" ht="12.75">
      <c r="A46" s="3" t="s">
        <v>45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46</v>
      </c>
      <c r="B47" s="3"/>
      <c r="C47" s="3"/>
      <c r="D47" s="3"/>
      <c r="E47" s="3"/>
      <c r="F47" s="3"/>
      <c r="G47" s="65"/>
      <c r="H47" s="66"/>
    </row>
    <row r="48" spans="1:8" ht="12.75">
      <c r="A48" s="3"/>
      <c r="B48" s="3"/>
      <c r="C48" s="3"/>
      <c r="D48" s="3"/>
      <c r="E48" s="3"/>
      <c r="F48" s="3"/>
      <c r="G48" s="65"/>
      <c r="H48" s="66"/>
    </row>
    <row r="49" spans="1:8" ht="12.75">
      <c r="A49" s="202" t="s">
        <v>295</v>
      </c>
      <c r="B49" s="114"/>
      <c r="C49" s="202"/>
      <c r="D49" s="119"/>
      <c r="E49" s="119"/>
      <c r="F49" s="107"/>
      <c r="G49" s="203"/>
      <c r="H49" s="48"/>
    </row>
    <row r="50" spans="1:8" ht="12.75">
      <c r="A50" s="204" t="s">
        <v>48</v>
      </c>
      <c r="B50" s="204" t="s">
        <v>48</v>
      </c>
      <c r="C50" s="205"/>
      <c r="D50" s="204" t="s">
        <v>253</v>
      </c>
      <c r="E50" s="204" t="s">
        <v>8</v>
      </c>
      <c r="F50" s="102" t="s">
        <v>9</v>
      </c>
      <c r="G50" s="17" t="s">
        <v>450</v>
      </c>
      <c r="H50" s="17"/>
    </row>
    <row r="51" spans="1:8" ht="12.75" customHeight="1">
      <c r="A51" s="206" t="s">
        <v>50</v>
      </c>
      <c r="B51" s="206" t="s">
        <v>254</v>
      </c>
      <c r="C51" s="207" t="s">
        <v>6</v>
      </c>
      <c r="D51" s="206"/>
      <c r="E51" s="206" t="s">
        <v>11</v>
      </c>
      <c r="F51" s="103" t="s">
        <v>52</v>
      </c>
      <c r="G51" s="81" t="s">
        <v>12</v>
      </c>
      <c r="H51" s="258" t="s">
        <v>13</v>
      </c>
    </row>
    <row r="52" spans="1:8" ht="12.75">
      <c r="A52" s="85" t="s">
        <v>53</v>
      </c>
      <c r="B52" s="85"/>
      <c r="C52" s="208"/>
      <c r="D52" s="85" t="s">
        <v>255</v>
      </c>
      <c r="E52" s="85" t="s">
        <v>14</v>
      </c>
      <c r="F52" s="104"/>
      <c r="G52" s="81"/>
      <c r="H52" s="258"/>
    </row>
    <row r="53" spans="1:8" ht="12.75">
      <c r="A53" s="125"/>
      <c r="B53" s="125"/>
      <c r="C53" s="87" t="s">
        <v>296</v>
      </c>
      <c r="D53" s="209" t="s">
        <v>297</v>
      </c>
      <c r="E53" s="26"/>
      <c r="F53" s="26"/>
      <c r="G53" s="26"/>
      <c r="H53" s="165"/>
    </row>
    <row r="54" spans="1:8" ht="12.75">
      <c r="A54" s="112" t="s">
        <v>298</v>
      </c>
      <c r="B54" s="113">
        <v>1</v>
      </c>
      <c r="C54" s="89" t="s">
        <v>299</v>
      </c>
      <c r="D54" s="88"/>
      <c r="E54" s="31">
        <v>73.62</v>
      </c>
      <c r="F54" s="31">
        <v>600.73</v>
      </c>
      <c r="G54" s="26">
        <v>34</v>
      </c>
      <c r="H54" s="165">
        <f>ROUND(F54*G54,2)</f>
        <v>20424.82</v>
      </c>
    </row>
    <row r="55" spans="1:8" ht="12.75">
      <c r="A55" s="112" t="s">
        <v>298</v>
      </c>
      <c r="B55" s="113">
        <v>2</v>
      </c>
      <c r="C55" s="89" t="s">
        <v>300</v>
      </c>
      <c r="D55" s="88"/>
      <c r="E55" s="31">
        <v>205.63</v>
      </c>
      <c r="F55" s="31">
        <v>779.91</v>
      </c>
      <c r="G55" s="26">
        <v>14</v>
      </c>
      <c r="H55" s="165">
        <f>ROUND(F55*G55,2)</f>
        <v>10918.74</v>
      </c>
    </row>
    <row r="56" spans="1:8" ht="12.75">
      <c r="A56" s="112" t="s">
        <v>298</v>
      </c>
      <c r="B56" s="113">
        <v>3</v>
      </c>
      <c r="C56" s="89" t="s">
        <v>301</v>
      </c>
      <c r="D56" s="88"/>
      <c r="E56" s="31">
        <v>57.69</v>
      </c>
      <c r="F56" s="31">
        <v>740.7800000000001</v>
      </c>
      <c r="G56" s="26">
        <v>9</v>
      </c>
      <c r="H56" s="165">
        <f>ROUND(F56*G56,2)</f>
        <v>6667.02</v>
      </c>
    </row>
    <row r="57" spans="1:8" ht="12.75">
      <c r="A57" s="112" t="s">
        <v>298</v>
      </c>
      <c r="B57" s="113">
        <v>4</v>
      </c>
      <c r="C57" s="87" t="s">
        <v>302</v>
      </c>
      <c r="D57" s="88" t="s">
        <v>303</v>
      </c>
      <c r="E57" s="31">
        <v>73.62</v>
      </c>
      <c r="F57" s="31">
        <v>732.45</v>
      </c>
      <c r="G57" s="26">
        <v>16</v>
      </c>
      <c r="H57" s="165">
        <f>ROUND(F57*G57,2)</f>
        <v>11719.2</v>
      </c>
    </row>
    <row r="58" spans="1:8" ht="12.75">
      <c r="A58" s="112" t="s">
        <v>298</v>
      </c>
      <c r="B58" s="113"/>
      <c r="C58" s="87" t="s">
        <v>304</v>
      </c>
      <c r="D58" s="88" t="s">
        <v>305</v>
      </c>
      <c r="E58" s="31"/>
      <c r="F58" s="31"/>
      <c r="G58" s="26"/>
      <c r="H58" s="165"/>
    </row>
    <row r="59" spans="1:8" ht="12.75" hidden="1">
      <c r="A59" s="112" t="s">
        <v>298</v>
      </c>
      <c r="B59" s="113">
        <v>5</v>
      </c>
      <c r="C59" s="89" t="s">
        <v>306</v>
      </c>
      <c r="D59" s="88"/>
      <c r="E59" s="31">
        <v>0.84</v>
      </c>
      <c r="F59" s="31">
        <v>63.78</v>
      </c>
      <c r="G59" s="26"/>
      <c r="H59" s="165">
        <f>ROUND(F59*G59,2)</f>
        <v>0</v>
      </c>
    </row>
    <row r="60" spans="1:8" ht="12.75">
      <c r="A60" s="112" t="s">
        <v>298</v>
      </c>
      <c r="B60" s="125">
        <v>6</v>
      </c>
      <c r="C60" s="89" t="s">
        <v>307</v>
      </c>
      <c r="D60" s="209" t="s">
        <v>126</v>
      </c>
      <c r="E60" s="31">
        <v>0.84</v>
      </c>
      <c r="F60" s="26">
        <v>81.4</v>
      </c>
      <c r="G60" s="26">
        <v>10.6</v>
      </c>
      <c r="H60" s="165">
        <f>ROUND(F60*G60,2)</f>
        <v>862.84</v>
      </c>
    </row>
    <row r="61" spans="1:8" ht="12.75">
      <c r="A61" s="112" t="s">
        <v>298</v>
      </c>
      <c r="B61" s="113">
        <v>7</v>
      </c>
      <c r="C61" s="89" t="s">
        <v>300</v>
      </c>
      <c r="D61" s="88"/>
      <c r="E61" s="31">
        <v>0.84</v>
      </c>
      <c r="F61" s="31">
        <v>95.17</v>
      </c>
      <c r="G61" s="26"/>
      <c r="H61" s="165">
        <f>ROUND(F61*G61,2)</f>
        <v>0</v>
      </c>
    </row>
    <row r="62" spans="1:8" ht="12.75">
      <c r="A62" s="112" t="s">
        <v>298</v>
      </c>
      <c r="B62" s="113">
        <v>8</v>
      </c>
      <c r="C62" s="87" t="s">
        <v>308</v>
      </c>
      <c r="D62" s="88" t="s">
        <v>309</v>
      </c>
      <c r="E62" s="31">
        <v>44.03</v>
      </c>
      <c r="F62" s="31">
        <v>267.64</v>
      </c>
      <c r="G62" s="26">
        <v>13</v>
      </c>
      <c r="H62" s="165">
        <f>ROUND(F62*G62,2)</f>
        <v>3479.32</v>
      </c>
    </row>
    <row r="63" spans="1:8" ht="12.75" hidden="1">
      <c r="A63" s="112" t="s">
        <v>298</v>
      </c>
      <c r="B63" s="113"/>
      <c r="C63" s="87" t="s">
        <v>310</v>
      </c>
      <c r="D63" s="88" t="s">
        <v>126</v>
      </c>
      <c r="E63" s="31"/>
      <c r="F63" s="31"/>
      <c r="G63" s="26"/>
      <c r="H63" s="165"/>
    </row>
    <row r="64" spans="1:8" ht="12.75" hidden="1">
      <c r="A64" s="112" t="s">
        <v>298</v>
      </c>
      <c r="B64" s="113">
        <v>9</v>
      </c>
      <c r="C64" s="89" t="s">
        <v>299</v>
      </c>
      <c r="D64" s="88"/>
      <c r="E64" s="31">
        <v>21.77</v>
      </c>
      <c r="F64" s="31">
        <v>55.07</v>
      </c>
      <c r="G64" s="26"/>
      <c r="H64" s="165">
        <f>ROUND(F64*G64,2)</f>
        <v>0</v>
      </c>
    </row>
    <row r="65" spans="1:8" ht="12.75" hidden="1">
      <c r="A65" s="112" t="s">
        <v>298</v>
      </c>
      <c r="B65" s="113">
        <v>10</v>
      </c>
      <c r="C65" s="89" t="s">
        <v>311</v>
      </c>
      <c r="D65" s="88"/>
      <c r="E65" s="31">
        <v>23.92</v>
      </c>
      <c r="F65" s="31">
        <v>63.42000000000001</v>
      </c>
      <c r="G65" s="26"/>
      <c r="H65" s="165">
        <f>ROUND(F65*G65,2)</f>
        <v>0</v>
      </c>
    </row>
    <row r="66" spans="1:8" ht="12.75">
      <c r="A66" s="112" t="s">
        <v>298</v>
      </c>
      <c r="B66" s="113"/>
      <c r="C66" s="105" t="s">
        <v>312</v>
      </c>
      <c r="D66" s="88"/>
      <c r="E66" s="31"/>
      <c r="F66" s="31"/>
      <c r="G66" s="26"/>
      <c r="H66" s="165"/>
    </row>
    <row r="67" spans="1:8" ht="12.75">
      <c r="A67" s="112" t="s">
        <v>298</v>
      </c>
      <c r="B67" s="113">
        <v>11</v>
      </c>
      <c r="C67" s="89" t="s">
        <v>299</v>
      </c>
      <c r="D67" s="88" t="s">
        <v>126</v>
      </c>
      <c r="E67" s="31">
        <v>57.35</v>
      </c>
      <c r="F67" s="31">
        <v>191.6</v>
      </c>
      <c r="G67" s="26">
        <v>306</v>
      </c>
      <c r="H67" s="165">
        <f aca="true" t="shared" si="0" ref="H67:H130">ROUND(F67*G67,2)</f>
        <v>58629.6</v>
      </c>
    </row>
    <row r="68" spans="1:8" ht="12.75">
      <c r="A68" s="112" t="s">
        <v>298</v>
      </c>
      <c r="B68" s="113">
        <v>12</v>
      </c>
      <c r="C68" s="89" t="s">
        <v>311</v>
      </c>
      <c r="D68" s="88" t="s">
        <v>126</v>
      </c>
      <c r="E68" s="31">
        <v>62.49</v>
      </c>
      <c r="F68" s="31">
        <v>216.09</v>
      </c>
      <c r="G68" s="26">
        <v>33</v>
      </c>
      <c r="H68" s="165">
        <f t="shared" si="0"/>
        <v>7130.97</v>
      </c>
    </row>
    <row r="69" spans="1:8" ht="12.75">
      <c r="A69" s="112" t="s">
        <v>298</v>
      </c>
      <c r="B69" s="113">
        <v>13</v>
      </c>
      <c r="C69" s="89" t="s">
        <v>313</v>
      </c>
      <c r="D69" s="88" t="s">
        <v>126</v>
      </c>
      <c r="E69" s="31">
        <v>64.78</v>
      </c>
      <c r="F69" s="31">
        <v>158.62</v>
      </c>
      <c r="G69" s="26">
        <v>32</v>
      </c>
      <c r="H69" s="165">
        <f t="shared" si="0"/>
        <v>5075.84</v>
      </c>
    </row>
    <row r="70" spans="1:8" ht="12.75">
      <c r="A70" s="112" t="s">
        <v>298</v>
      </c>
      <c r="B70" s="113">
        <v>14</v>
      </c>
      <c r="C70" s="89" t="s">
        <v>314</v>
      </c>
      <c r="D70" s="88" t="s">
        <v>126</v>
      </c>
      <c r="E70" s="31">
        <v>66.24</v>
      </c>
      <c r="F70" s="31">
        <v>322.5899999999999</v>
      </c>
      <c r="G70" s="26">
        <v>32</v>
      </c>
      <c r="H70" s="165">
        <f t="shared" si="0"/>
        <v>10322.88</v>
      </c>
    </row>
    <row r="71" spans="1:8" ht="12.75">
      <c r="A71" s="112" t="s">
        <v>298</v>
      </c>
      <c r="B71" s="113">
        <v>15</v>
      </c>
      <c r="C71" s="89" t="s">
        <v>315</v>
      </c>
      <c r="D71" s="88" t="s">
        <v>126</v>
      </c>
      <c r="E71" s="31">
        <v>34.16</v>
      </c>
      <c r="F71" s="31">
        <v>214.72</v>
      </c>
      <c r="G71" s="26">
        <v>24</v>
      </c>
      <c r="H71" s="165">
        <f t="shared" si="0"/>
        <v>5153.28</v>
      </c>
    </row>
    <row r="72" spans="1:8" ht="12.75">
      <c r="A72" s="112" t="s">
        <v>298</v>
      </c>
      <c r="B72" s="113">
        <v>16</v>
      </c>
      <c r="C72" s="89" t="s">
        <v>316</v>
      </c>
      <c r="D72" s="88" t="s">
        <v>246</v>
      </c>
      <c r="E72" s="31">
        <v>63.07</v>
      </c>
      <c r="F72" s="31">
        <v>163.29</v>
      </c>
      <c r="G72" s="26">
        <v>22.2</v>
      </c>
      <c r="H72" s="165">
        <f t="shared" si="0"/>
        <v>3625.04</v>
      </c>
    </row>
    <row r="73" spans="1:8" ht="12.75">
      <c r="A73" s="112" t="s">
        <v>298</v>
      </c>
      <c r="B73" s="113">
        <v>17</v>
      </c>
      <c r="C73" s="89" t="s">
        <v>317</v>
      </c>
      <c r="D73" s="88" t="s">
        <v>318</v>
      </c>
      <c r="E73" s="31">
        <v>1.78</v>
      </c>
      <c r="F73" s="40">
        <v>34.23</v>
      </c>
      <c r="G73" s="26">
        <v>37.8</v>
      </c>
      <c r="H73" s="165">
        <f t="shared" si="0"/>
        <v>1293.89</v>
      </c>
    </row>
    <row r="74" spans="1:8" ht="12.75">
      <c r="A74" s="112" t="s">
        <v>298</v>
      </c>
      <c r="B74" s="113">
        <v>18</v>
      </c>
      <c r="C74" s="87" t="s">
        <v>319</v>
      </c>
      <c r="D74" s="88" t="s">
        <v>126</v>
      </c>
      <c r="E74" s="31">
        <v>22.29</v>
      </c>
      <c r="F74" s="40">
        <v>55.349999999999994</v>
      </c>
      <c r="G74" s="26">
        <v>15</v>
      </c>
      <c r="H74" s="165">
        <f t="shared" si="0"/>
        <v>830.25</v>
      </c>
    </row>
    <row r="75" spans="1:8" ht="12.75" hidden="1">
      <c r="A75" s="112" t="s">
        <v>298</v>
      </c>
      <c r="B75" s="113">
        <v>19</v>
      </c>
      <c r="C75" s="105" t="s">
        <v>320</v>
      </c>
      <c r="D75" s="88" t="s">
        <v>126</v>
      </c>
      <c r="E75" s="31">
        <v>18</v>
      </c>
      <c r="F75" s="31">
        <v>44.44</v>
      </c>
      <c r="G75" s="26"/>
      <c r="H75" s="165">
        <f t="shared" si="0"/>
        <v>0</v>
      </c>
    </row>
    <row r="76" spans="1:8" ht="12.75">
      <c r="A76" s="112" t="s">
        <v>298</v>
      </c>
      <c r="B76" s="113"/>
      <c r="C76" s="87" t="s">
        <v>321</v>
      </c>
      <c r="D76" s="88" t="s">
        <v>126</v>
      </c>
      <c r="E76" s="31"/>
      <c r="F76" s="31"/>
      <c r="G76" s="26"/>
      <c r="H76" s="165">
        <f t="shared" si="0"/>
        <v>0</v>
      </c>
    </row>
    <row r="77" spans="1:8" ht="12.75">
      <c r="A77" s="112" t="s">
        <v>298</v>
      </c>
      <c r="B77" s="113">
        <v>20</v>
      </c>
      <c r="C77" s="89" t="s">
        <v>322</v>
      </c>
      <c r="D77" s="88"/>
      <c r="E77" s="31">
        <v>16.06</v>
      </c>
      <c r="F77" s="31">
        <v>136.96</v>
      </c>
      <c r="G77" s="26">
        <v>29.4</v>
      </c>
      <c r="H77" s="165">
        <f t="shared" si="0"/>
        <v>4026.62</v>
      </c>
    </row>
    <row r="78" spans="1:8" ht="12.75">
      <c r="A78" s="112" t="s">
        <v>298</v>
      </c>
      <c r="B78" s="113">
        <v>21</v>
      </c>
      <c r="C78" s="89" t="s">
        <v>323</v>
      </c>
      <c r="D78" s="88"/>
      <c r="E78" s="31">
        <v>16.06</v>
      </c>
      <c r="F78" s="31">
        <v>167.57</v>
      </c>
      <c r="G78" s="26">
        <v>80.4</v>
      </c>
      <c r="H78" s="165">
        <f t="shared" si="0"/>
        <v>13472.63</v>
      </c>
    </row>
    <row r="79" spans="1:8" ht="12.75">
      <c r="A79" s="112" t="s">
        <v>298</v>
      </c>
      <c r="B79" s="113">
        <v>22</v>
      </c>
      <c r="C79" s="89" t="s">
        <v>324</v>
      </c>
      <c r="D79" s="88"/>
      <c r="E79" s="31">
        <v>16.06</v>
      </c>
      <c r="F79" s="31">
        <v>139</v>
      </c>
      <c r="G79" s="26">
        <v>6.6</v>
      </c>
      <c r="H79" s="165">
        <f t="shared" si="0"/>
        <v>917.4</v>
      </c>
    </row>
    <row r="80" spans="1:8" ht="12.75">
      <c r="A80" s="112" t="s">
        <v>298</v>
      </c>
      <c r="B80" s="113">
        <v>23</v>
      </c>
      <c r="C80" s="87" t="s">
        <v>325</v>
      </c>
      <c r="D80" s="88" t="s">
        <v>126</v>
      </c>
      <c r="E80" s="31">
        <v>14.45</v>
      </c>
      <c r="F80" s="31">
        <v>113.21</v>
      </c>
      <c r="G80" s="26">
        <v>75</v>
      </c>
      <c r="H80" s="165">
        <f t="shared" si="0"/>
        <v>8490.75</v>
      </c>
    </row>
    <row r="81" spans="1:8" ht="12.75" hidden="1">
      <c r="A81" s="112" t="s">
        <v>298</v>
      </c>
      <c r="B81" s="113">
        <v>24</v>
      </c>
      <c r="C81" s="87" t="s">
        <v>326</v>
      </c>
      <c r="D81" s="153" t="s">
        <v>246</v>
      </c>
      <c r="E81" s="31">
        <v>14.45</v>
      </c>
      <c r="F81" s="31">
        <v>113.21</v>
      </c>
      <c r="G81" s="26"/>
      <c r="H81" s="165">
        <f t="shared" si="0"/>
        <v>0</v>
      </c>
    </row>
    <row r="82" spans="1:8" ht="12.75">
      <c r="A82" s="112" t="s">
        <v>298</v>
      </c>
      <c r="B82" s="113">
        <v>25</v>
      </c>
      <c r="C82" s="87" t="s">
        <v>327</v>
      </c>
      <c r="D82" s="88" t="s">
        <v>126</v>
      </c>
      <c r="E82" s="31">
        <v>8.45</v>
      </c>
      <c r="F82" s="31">
        <v>110.89000000000001</v>
      </c>
      <c r="G82" s="26">
        <v>3.6</v>
      </c>
      <c r="H82" s="165">
        <f t="shared" si="0"/>
        <v>399.2</v>
      </c>
    </row>
    <row r="83" spans="1:8" ht="12.75">
      <c r="A83" s="112" t="s">
        <v>298</v>
      </c>
      <c r="B83" s="113">
        <v>26</v>
      </c>
      <c r="C83" s="87" t="s">
        <v>328</v>
      </c>
      <c r="D83" s="88" t="s">
        <v>126</v>
      </c>
      <c r="E83" s="31">
        <v>3.68</v>
      </c>
      <c r="F83" s="31">
        <v>34.41</v>
      </c>
      <c r="G83" s="26"/>
      <c r="H83" s="165">
        <f t="shared" si="0"/>
        <v>0</v>
      </c>
    </row>
    <row r="84" spans="1:8" ht="12.75">
      <c r="A84" s="112" t="s">
        <v>298</v>
      </c>
      <c r="B84" s="113">
        <v>27</v>
      </c>
      <c r="C84" s="87" t="s">
        <v>329</v>
      </c>
      <c r="D84" s="88" t="s">
        <v>126</v>
      </c>
      <c r="E84" s="31">
        <v>18.85</v>
      </c>
      <c r="F84" s="31">
        <v>110.08</v>
      </c>
      <c r="G84" s="26">
        <v>40.8</v>
      </c>
      <c r="H84" s="165">
        <f t="shared" si="0"/>
        <v>4491.26</v>
      </c>
    </row>
    <row r="85" spans="1:8" ht="12.75">
      <c r="A85" s="112" t="s">
        <v>298</v>
      </c>
      <c r="B85" s="113">
        <v>28</v>
      </c>
      <c r="C85" s="87" t="s">
        <v>330</v>
      </c>
      <c r="D85" s="88" t="s">
        <v>126</v>
      </c>
      <c r="E85" s="31">
        <v>42.68</v>
      </c>
      <c r="F85" s="31">
        <v>356.84</v>
      </c>
      <c r="G85" s="26"/>
      <c r="H85" s="165">
        <f t="shared" si="0"/>
        <v>0</v>
      </c>
    </row>
    <row r="86" spans="1:8" ht="12.75">
      <c r="A86" s="112" t="s">
        <v>298</v>
      </c>
      <c r="B86" s="113">
        <v>29</v>
      </c>
      <c r="C86" s="87" t="s">
        <v>331</v>
      </c>
      <c r="D86" s="88" t="s">
        <v>126</v>
      </c>
      <c r="E86" s="31">
        <v>59.72</v>
      </c>
      <c r="F86" s="40">
        <v>487.6</v>
      </c>
      <c r="G86" s="26">
        <v>1.8</v>
      </c>
      <c r="H86" s="165">
        <f t="shared" si="0"/>
        <v>877.68</v>
      </c>
    </row>
    <row r="87" spans="1:8" ht="12.75">
      <c r="A87" s="112" t="s">
        <v>298</v>
      </c>
      <c r="B87" s="113"/>
      <c r="C87" s="87" t="s">
        <v>332</v>
      </c>
      <c r="D87" s="88"/>
      <c r="E87" s="31"/>
      <c r="F87" s="40"/>
      <c r="G87" s="26"/>
      <c r="H87" s="165">
        <f t="shared" si="0"/>
        <v>0</v>
      </c>
    </row>
    <row r="88" spans="1:8" ht="12.75">
      <c r="A88" s="112" t="s">
        <v>298</v>
      </c>
      <c r="B88" s="113">
        <v>30</v>
      </c>
      <c r="C88" s="105" t="s">
        <v>333</v>
      </c>
      <c r="D88" s="88" t="s">
        <v>246</v>
      </c>
      <c r="E88" s="31">
        <v>19.94</v>
      </c>
      <c r="F88" s="210">
        <v>63.7</v>
      </c>
      <c r="G88" s="26">
        <v>300</v>
      </c>
      <c r="H88" s="165">
        <f t="shared" si="0"/>
        <v>19110</v>
      </c>
    </row>
    <row r="89" spans="1:8" ht="12.75">
      <c r="A89" s="112" t="s">
        <v>298</v>
      </c>
      <c r="B89" s="113">
        <v>31</v>
      </c>
      <c r="C89" s="105" t="s">
        <v>334</v>
      </c>
      <c r="D89" s="88" t="s">
        <v>246</v>
      </c>
      <c r="E89" s="31">
        <v>22.01</v>
      </c>
      <c r="F89" s="40">
        <v>76.64000000000001</v>
      </c>
      <c r="G89" s="26">
        <v>300</v>
      </c>
      <c r="H89" s="165">
        <f t="shared" si="0"/>
        <v>22992</v>
      </c>
    </row>
    <row r="90" spans="1:8" ht="12.75" hidden="1">
      <c r="A90" s="112" t="s">
        <v>298</v>
      </c>
      <c r="B90" s="113">
        <v>32</v>
      </c>
      <c r="C90" s="105" t="s">
        <v>335</v>
      </c>
      <c r="D90" s="88" t="s">
        <v>246</v>
      </c>
      <c r="E90" s="31">
        <v>3.68</v>
      </c>
      <c r="F90" s="40">
        <v>32.4</v>
      </c>
      <c r="G90" s="26"/>
      <c r="H90" s="165">
        <f t="shared" si="0"/>
        <v>0</v>
      </c>
    </row>
    <row r="91" spans="1:8" ht="12.75" hidden="1">
      <c r="A91" s="112" t="s">
        <v>298</v>
      </c>
      <c r="B91" s="113">
        <v>33</v>
      </c>
      <c r="C91" s="87" t="s">
        <v>336</v>
      </c>
      <c r="D91" s="88" t="s">
        <v>246</v>
      </c>
      <c r="E91" s="31">
        <v>29.82</v>
      </c>
      <c r="F91" s="40">
        <v>62.87</v>
      </c>
      <c r="G91" s="26"/>
      <c r="H91" s="165">
        <f t="shared" si="0"/>
        <v>0</v>
      </c>
    </row>
    <row r="92" spans="1:8" ht="12.75">
      <c r="A92" s="112" t="s">
        <v>298</v>
      </c>
      <c r="B92" s="113">
        <v>34</v>
      </c>
      <c r="C92" s="87" t="s">
        <v>337</v>
      </c>
      <c r="D92" s="88" t="s">
        <v>246</v>
      </c>
      <c r="E92" s="31">
        <v>89.55</v>
      </c>
      <c r="F92" s="40">
        <v>172.25000000000003</v>
      </c>
      <c r="G92" s="26">
        <v>48</v>
      </c>
      <c r="H92" s="165">
        <f t="shared" si="0"/>
        <v>8268</v>
      </c>
    </row>
    <row r="93" spans="1:8" ht="12.75" hidden="1">
      <c r="A93" s="112" t="s">
        <v>298</v>
      </c>
      <c r="B93" s="113">
        <v>35</v>
      </c>
      <c r="C93" s="87" t="s">
        <v>338</v>
      </c>
      <c r="D93" s="88" t="s">
        <v>246</v>
      </c>
      <c r="E93" s="31">
        <v>75.32</v>
      </c>
      <c r="F93" s="211">
        <v>763.9100000000001</v>
      </c>
      <c r="G93" s="26"/>
      <c r="H93" s="165">
        <f t="shared" si="0"/>
        <v>0</v>
      </c>
    </row>
    <row r="94" spans="1:8" ht="12.75" hidden="1">
      <c r="A94" s="112" t="s">
        <v>298</v>
      </c>
      <c r="B94" s="113"/>
      <c r="C94" s="105" t="s">
        <v>339</v>
      </c>
      <c r="D94" s="88"/>
      <c r="E94" s="31"/>
      <c r="F94" s="211"/>
      <c r="G94" s="26"/>
      <c r="H94" s="165">
        <f t="shared" si="0"/>
        <v>0</v>
      </c>
    </row>
    <row r="95" spans="1:8" ht="12.75" hidden="1">
      <c r="A95" s="112" t="s">
        <v>298</v>
      </c>
      <c r="B95" s="113">
        <v>36</v>
      </c>
      <c r="C95" s="89" t="s">
        <v>340</v>
      </c>
      <c r="D95" s="88" t="s">
        <v>126</v>
      </c>
      <c r="E95" s="31">
        <v>22.44</v>
      </c>
      <c r="F95" s="211">
        <v>66.27000000000001</v>
      </c>
      <c r="G95" s="26"/>
      <c r="H95" s="165">
        <f t="shared" si="0"/>
        <v>0</v>
      </c>
    </row>
    <row r="96" spans="1:8" ht="12.75" hidden="1">
      <c r="A96" s="112" t="s">
        <v>298</v>
      </c>
      <c r="B96" s="113">
        <v>37</v>
      </c>
      <c r="C96" s="89" t="s">
        <v>341</v>
      </c>
      <c r="D96" s="88" t="s">
        <v>126</v>
      </c>
      <c r="E96" s="31">
        <v>14.71</v>
      </c>
      <c r="F96" s="211">
        <v>39.1</v>
      </c>
      <c r="G96" s="26"/>
      <c r="H96" s="165">
        <f t="shared" si="0"/>
        <v>0</v>
      </c>
    </row>
    <row r="97" spans="1:8" ht="12.75" hidden="1">
      <c r="A97" s="112" t="s">
        <v>298</v>
      </c>
      <c r="B97" s="113">
        <v>38</v>
      </c>
      <c r="C97" s="89" t="s">
        <v>342</v>
      </c>
      <c r="D97" s="88" t="s">
        <v>126</v>
      </c>
      <c r="E97" s="31">
        <v>22.44</v>
      </c>
      <c r="F97" s="211">
        <v>53.309999999999995</v>
      </c>
      <c r="G97" s="26"/>
      <c r="H97" s="165">
        <f t="shared" si="0"/>
        <v>0</v>
      </c>
    </row>
    <row r="98" spans="1:8" ht="12.75" hidden="1">
      <c r="A98" s="112" t="s">
        <v>298</v>
      </c>
      <c r="B98" s="113">
        <v>39</v>
      </c>
      <c r="C98" s="89" t="s">
        <v>343</v>
      </c>
      <c r="D98" s="88" t="s">
        <v>126</v>
      </c>
      <c r="E98" s="31">
        <v>14.71</v>
      </c>
      <c r="F98" s="211">
        <v>24.73</v>
      </c>
      <c r="G98" s="26"/>
      <c r="H98" s="165">
        <f t="shared" si="0"/>
        <v>0</v>
      </c>
    </row>
    <row r="99" spans="1:8" ht="12.75" hidden="1">
      <c r="A99" s="112" t="s">
        <v>298</v>
      </c>
      <c r="B99" s="113">
        <v>40</v>
      </c>
      <c r="C99" s="89" t="s">
        <v>344</v>
      </c>
      <c r="D99" s="88" t="s">
        <v>126</v>
      </c>
      <c r="E99" s="31">
        <v>19.73</v>
      </c>
      <c r="F99" s="211">
        <v>48.39</v>
      </c>
      <c r="G99" s="26"/>
      <c r="H99" s="165">
        <f t="shared" si="0"/>
        <v>0</v>
      </c>
    </row>
    <row r="100" spans="1:8" ht="12.75" hidden="1">
      <c r="A100" s="112" t="s">
        <v>298</v>
      </c>
      <c r="B100" s="113">
        <v>41</v>
      </c>
      <c r="C100" s="89" t="s">
        <v>345</v>
      </c>
      <c r="D100" s="88" t="s">
        <v>126</v>
      </c>
      <c r="E100" s="31">
        <v>13.55</v>
      </c>
      <c r="F100" s="31">
        <v>25.950000000000003</v>
      </c>
      <c r="G100" s="26"/>
      <c r="H100" s="165">
        <f t="shared" si="0"/>
        <v>0</v>
      </c>
    </row>
    <row r="101" spans="1:8" ht="12.75" hidden="1">
      <c r="A101" s="112" t="s">
        <v>298</v>
      </c>
      <c r="B101" s="113">
        <v>42</v>
      </c>
      <c r="C101" s="89" t="s">
        <v>346</v>
      </c>
      <c r="D101" s="88" t="s">
        <v>126</v>
      </c>
      <c r="E101" s="31">
        <v>19.73</v>
      </c>
      <c r="F101" s="31">
        <v>46.23</v>
      </c>
      <c r="G101" s="26"/>
      <c r="H101" s="165">
        <f t="shared" si="0"/>
        <v>0</v>
      </c>
    </row>
    <row r="102" spans="1:8" ht="12.75" hidden="1">
      <c r="A102" s="112" t="s">
        <v>298</v>
      </c>
      <c r="B102" s="113">
        <v>43</v>
      </c>
      <c r="C102" s="89" t="s">
        <v>347</v>
      </c>
      <c r="D102" s="88" t="s">
        <v>126</v>
      </c>
      <c r="E102" s="31">
        <v>13.55</v>
      </c>
      <c r="F102" s="31">
        <v>23.540000000000003</v>
      </c>
      <c r="G102" s="26"/>
      <c r="H102" s="165">
        <f t="shared" si="0"/>
        <v>0</v>
      </c>
    </row>
    <row r="103" spans="1:8" ht="12.75" hidden="1">
      <c r="A103" s="112" t="s">
        <v>298</v>
      </c>
      <c r="B103" s="113">
        <v>44</v>
      </c>
      <c r="C103" s="89" t="s">
        <v>348</v>
      </c>
      <c r="D103" s="88" t="s">
        <v>126</v>
      </c>
      <c r="E103" s="31">
        <v>23.41</v>
      </c>
      <c r="F103" s="31">
        <v>114.77000000000001</v>
      </c>
      <c r="G103" s="26"/>
      <c r="H103" s="165">
        <f t="shared" si="0"/>
        <v>0</v>
      </c>
    </row>
    <row r="104" spans="1:8" ht="12.75" hidden="1">
      <c r="A104" s="112" t="s">
        <v>298</v>
      </c>
      <c r="B104" s="113">
        <v>45</v>
      </c>
      <c r="C104" s="89" t="s">
        <v>349</v>
      </c>
      <c r="D104" s="88" t="s">
        <v>126</v>
      </c>
      <c r="E104" s="31">
        <v>23.11</v>
      </c>
      <c r="F104" s="31">
        <v>77.78</v>
      </c>
      <c r="G104" s="26"/>
      <c r="H104" s="165">
        <f t="shared" si="0"/>
        <v>0</v>
      </c>
    </row>
    <row r="105" spans="1:8" ht="12.75" hidden="1">
      <c r="A105" s="112" t="s">
        <v>298</v>
      </c>
      <c r="B105" s="113">
        <v>46</v>
      </c>
      <c r="C105" s="89" t="s">
        <v>350</v>
      </c>
      <c r="D105" s="88" t="s">
        <v>126</v>
      </c>
      <c r="E105" s="31">
        <v>16.32</v>
      </c>
      <c r="F105" s="31">
        <v>47.9</v>
      </c>
      <c r="G105" s="26"/>
      <c r="H105" s="165">
        <f t="shared" si="0"/>
        <v>0</v>
      </c>
    </row>
    <row r="106" spans="1:8" ht="12.75" hidden="1">
      <c r="A106" s="112" t="s">
        <v>298</v>
      </c>
      <c r="B106" s="113">
        <v>47</v>
      </c>
      <c r="C106" s="89" t="s">
        <v>351</v>
      </c>
      <c r="D106" s="88" t="s">
        <v>126</v>
      </c>
      <c r="E106" s="31">
        <v>23.11</v>
      </c>
      <c r="F106" s="31">
        <v>62.65</v>
      </c>
      <c r="G106" s="26"/>
      <c r="H106" s="165">
        <f t="shared" si="0"/>
        <v>0</v>
      </c>
    </row>
    <row r="107" spans="1:8" ht="12.75" hidden="1">
      <c r="A107" s="112" t="s">
        <v>298</v>
      </c>
      <c r="B107" s="113">
        <v>48</v>
      </c>
      <c r="C107" s="89" t="s">
        <v>352</v>
      </c>
      <c r="D107" s="88" t="s">
        <v>126</v>
      </c>
      <c r="E107" s="31">
        <v>16.32</v>
      </c>
      <c r="F107" s="211">
        <v>28.8</v>
      </c>
      <c r="G107" s="26"/>
      <c r="H107" s="165">
        <f t="shared" si="0"/>
        <v>0</v>
      </c>
    </row>
    <row r="108" spans="1:8" ht="12.75" hidden="1">
      <c r="A108" s="112" t="s">
        <v>298</v>
      </c>
      <c r="B108" s="113">
        <v>49</v>
      </c>
      <c r="C108" s="89" t="s">
        <v>353</v>
      </c>
      <c r="D108" s="88" t="s">
        <v>126</v>
      </c>
      <c r="E108" s="31">
        <v>23.84</v>
      </c>
      <c r="F108" s="211">
        <v>76.35</v>
      </c>
      <c r="G108" s="26"/>
      <c r="H108" s="165">
        <f t="shared" si="0"/>
        <v>0</v>
      </c>
    </row>
    <row r="109" spans="1:8" ht="12.75" hidden="1">
      <c r="A109" s="112" t="s">
        <v>298</v>
      </c>
      <c r="B109" s="113">
        <v>50</v>
      </c>
      <c r="C109" s="89" t="s">
        <v>354</v>
      </c>
      <c r="D109" s="88" t="s">
        <v>126</v>
      </c>
      <c r="E109" s="31">
        <v>15.1</v>
      </c>
      <c r="F109" s="211">
        <v>44.29</v>
      </c>
      <c r="G109" s="26"/>
      <c r="H109" s="165">
        <f t="shared" si="0"/>
        <v>0</v>
      </c>
    </row>
    <row r="110" spans="1:8" ht="12.75" hidden="1">
      <c r="A110" s="112" t="s">
        <v>298</v>
      </c>
      <c r="B110" s="113">
        <v>51</v>
      </c>
      <c r="C110" s="89" t="s">
        <v>355</v>
      </c>
      <c r="D110" s="88" t="s">
        <v>126</v>
      </c>
      <c r="E110" s="31">
        <v>23.84</v>
      </c>
      <c r="F110" s="211">
        <v>61.24000000000001</v>
      </c>
      <c r="G110" s="26"/>
      <c r="H110" s="165">
        <f t="shared" si="0"/>
        <v>0</v>
      </c>
    </row>
    <row r="111" spans="1:8" ht="12.75" hidden="1">
      <c r="A111" s="112" t="s">
        <v>298</v>
      </c>
      <c r="B111" s="113">
        <v>52</v>
      </c>
      <c r="C111" s="89" t="s">
        <v>356</v>
      </c>
      <c r="D111" s="88" t="s">
        <v>126</v>
      </c>
      <c r="E111" s="31">
        <v>15.1</v>
      </c>
      <c r="F111" s="211">
        <v>27.540000000000003</v>
      </c>
      <c r="G111" s="26"/>
      <c r="H111" s="165">
        <f t="shared" si="0"/>
        <v>0</v>
      </c>
    </row>
    <row r="112" spans="1:8" ht="12.75">
      <c r="A112" s="112" t="s">
        <v>298</v>
      </c>
      <c r="B112" s="113">
        <v>53</v>
      </c>
      <c r="C112" s="105" t="s">
        <v>357</v>
      </c>
      <c r="D112" s="88" t="s">
        <v>126</v>
      </c>
      <c r="E112" s="31">
        <v>0.71</v>
      </c>
      <c r="F112" s="211">
        <v>49.87</v>
      </c>
      <c r="G112" s="26">
        <v>18.6</v>
      </c>
      <c r="H112" s="165">
        <f t="shared" si="0"/>
        <v>927.58</v>
      </c>
    </row>
    <row r="113" spans="1:8" ht="12.75" hidden="1">
      <c r="A113" s="112" t="s">
        <v>298</v>
      </c>
      <c r="B113" s="113">
        <v>54</v>
      </c>
      <c r="C113" s="105" t="s">
        <v>358</v>
      </c>
      <c r="D113" s="88" t="s">
        <v>126</v>
      </c>
      <c r="E113" s="31">
        <v>5.63</v>
      </c>
      <c r="F113" s="211">
        <v>62.79</v>
      </c>
      <c r="G113" s="26"/>
      <c r="H113" s="165">
        <f t="shared" si="0"/>
        <v>0</v>
      </c>
    </row>
    <row r="114" spans="1:8" ht="12.75">
      <c r="A114" s="112" t="s">
        <v>298</v>
      </c>
      <c r="B114" s="113">
        <v>55</v>
      </c>
      <c r="C114" s="105" t="s">
        <v>359</v>
      </c>
      <c r="D114" s="88" t="s">
        <v>246</v>
      </c>
      <c r="E114" s="31"/>
      <c r="F114" s="211">
        <v>47.13</v>
      </c>
      <c r="G114" s="26">
        <v>54</v>
      </c>
      <c r="H114" s="165">
        <f t="shared" si="0"/>
        <v>2545.02</v>
      </c>
    </row>
    <row r="115" spans="1:8" ht="12.75" hidden="1">
      <c r="A115" s="112" t="s">
        <v>298</v>
      </c>
      <c r="B115" s="113">
        <v>56</v>
      </c>
      <c r="C115" s="105" t="s">
        <v>360</v>
      </c>
      <c r="D115" s="88" t="s">
        <v>246</v>
      </c>
      <c r="E115" s="31"/>
      <c r="F115" s="211">
        <v>65.24000000000001</v>
      </c>
      <c r="G115" s="26"/>
      <c r="H115" s="165">
        <f t="shared" si="0"/>
        <v>0</v>
      </c>
    </row>
    <row r="116" spans="1:8" ht="12.75" hidden="1">
      <c r="A116" s="112" t="s">
        <v>298</v>
      </c>
      <c r="B116" s="113">
        <v>57</v>
      </c>
      <c r="C116" s="105" t="s">
        <v>361</v>
      </c>
      <c r="D116" s="88" t="s">
        <v>246</v>
      </c>
      <c r="E116" s="31">
        <v>46.38</v>
      </c>
      <c r="F116" s="211">
        <v>166.42</v>
      </c>
      <c r="G116" s="26"/>
      <c r="H116" s="165">
        <f t="shared" si="0"/>
        <v>0</v>
      </c>
    </row>
    <row r="117" spans="1:8" ht="12.75" hidden="1">
      <c r="A117" s="112" t="s">
        <v>298</v>
      </c>
      <c r="B117" s="113">
        <v>58</v>
      </c>
      <c r="C117" s="105" t="s">
        <v>362</v>
      </c>
      <c r="D117" s="88" t="s">
        <v>246</v>
      </c>
      <c r="E117" s="31">
        <v>46.38</v>
      </c>
      <c r="F117" s="211">
        <v>196.04</v>
      </c>
      <c r="G117" s="26"/>
      <c r="H117" s="165">
        <f t="shared" si="0"/>
        <v>0</v>
      </c>
    </row>
    <row r="118" spans="1:8" ht="12.75">
      <c r="A118" s="112" t="s">
        <v>298</v>
      </c>
      <c r="B118" s="113">
        <v>59</v>
      </c>
      <c r="C118" s="105" t="s">
        <v>363</v>
      </c>
      <c r="D118" s="88" t="s">
        <v>246</v>
      </c>
      <c r="E118" s="31">
        <v>46.38</v>
      </c>
      <c r="F118" s="211">
        <v>253.25</v>
      </c>
      <c r="G118" s="26">
        <v>9</v>
      </c>
      <c r="H118" s="165">
        <f t="shared" si="0"/>
        <v>2279.25</v>
      </c>
    </row>
    <row r="119" spans="1:8" ht="12.75" hidden="1">
      <c r="A119" s="112" t="s">
        <v>298</v>
      </c>
      <c r="B119" s="113">
        <v>60</v>
      </c>
      <c r="C119" s="105" t="s">
        <v>364</v>
      </c>
      <c r="D119" s="88" t="s">
        <v>246</v>
      </c>
      <c r="E119" s="31">
        <v>1.48</v>
      </c>
      <c r="F119" s="211">
        <v>76.70000000000002</v>
      </c>
      <c r="G119" s="26"/>
      <c r="H119" s="165">
        <f t="shared" si="0"/>
        <v>0</v>
      </c>
    </row>
    <row r="120" spans="1:8" ht="12.75" hidden="1">
      <c r="A120" s="112" t="s">
        <v>298</v>
      </c>
      <c r="B120" s="113">
        <v>61</v>
      </c>
      <c r="C120" s="105" t="s">
        <v>365</v>
      </c>
      <c r="D120" s="88" t="s">
        <v>246</v>
      </c>
      <c r="E120" s="31">
        <v>1.48</v>
      </c>
      <c r="F120" s="211">
        <v>94.42</v>
      </c>
      <c r="G120" s="26"/>
      <c r="H120" s="165">
        <f t="shared" si="0"/>
        <v>0</v>
      </c>
    </row>
    <row r="121" spans="1:8" ht="12.75">
      <c r="A121" s="112" t="s">
        <v>298</v>
      </c>
      <c r="B121" s="113">
        <v>62</v>
      </c>
      <c r="C121" s="105" t="s">
        <v>366</v>
      </c>
      <c r="D121" s="88" t="s">
        <v>246</v>
      </c>
      <c r="E121" s="31">
        <v>1.48</v>
      </c>
      <c r="F121" s="211">
        <v>129.79</v>
      </c>
      <c r="G121" s="26">
        <v>4</v>
      </c>
      <c r="H121" s="165">
        <f t="shared" si="0"/>
        <v>519.16</v>
      </c>
    </row>
    <row r="122" spans="1:8" ht="12.75" hidden="1">
      <c r="A122" s="112" t="s">
        <v>298</v>
      </c>
      <c r="B122" s="113">
        <v>63</v>
      </c>
      <c r="C122" s="212" t="s">
        <v>367</v>
      </c>
      <c r="D122" s="88" t="s">
        <v>246</v>
      </c>
      <c r="E122" s="31">
        <v>1.46</v>
      </c>
      <c r="F122" s="211">
        <v>16.630000000000003</v>
      </c>
      <c r="G122" s="26"/>
      <c r="H122" s="165">
        <f t="shared" si="0"/>
        <v>0</v>
      </c>
    </row>
    <row r="123" spans="1:8" ht="12.75" hidden="1">
      <c r="A123" s="112" t="s">
        <v>298</v>
      </c>
      <c r="B123" s="113">
        <v>64</v>
      </c>
      <c r="C123" s="213" t="s">
        <v>368</v>
      </c>
      <c r="D123" s="88" t="s">
        <v>246</v>
      </c>
      <c r="E123" s="31">
        <v>1.46</v>
      </c>
      <c r="F123" s="211">
        <v>18.76</v>
      </c>
      <c r="G123" s="26"/>
      <c r="H123" s="165">
        <f t="shared" si="0"/>
        <v>0</v>
      </c>
    </row>
    <row r="124" spans="1:8" ht="12.75" hidden="1">
      <c r="A124" s="112" t="s">
        <v>298</v>
      </c>
      <c r="B124" s="113">
        <v>65</v>
      </c>
      <c r="C124" s="213" t="s">
        <v>369</v>
      </c>
      <c r="D124" s="88" t="s">
        <v>246</v>
      </c>
      <c r="E124" s="31">
        <v>1.46</v>
      </c>
      <c r="F124" s="211">
        <v>18.76</v>
      </c>
      <c r="G124" s="26"/>
      <c r="H124" s="165">
        <f t="shared" si="0"/>
        <v>0</v>
      </c>
    </row>
    <row r="125" spans="1:8" ht="12.75" hidden="1">
      <c r="A125" s="112" t="s">
        <v>298</v>
      </c>
      <c r="B125" s="113">
        <v>66</v>
      </c>
      <c r="C125" s="213" t="s">
        <v>370</v>
      </c>
      <c r="D125" s="88" t="s">
        <v>246</v>
      </c>
      <c r="E125" s="31">
        <v>1.46</v>
      </c>
      <c r="F125" s="211">
        <v>20.950000000000003</v>
      </c>
      <c r="G125" s="26"/>
      <c r="H125" s="165">
        <f t="shared" si="0"/>
        <v>0</v>
      </c>
    </row>
    <row r="126" spans="1:8" ht="12.75">
      <c r="A126" s="112" t="s">
        <v>298</v>
      </c>
      <c r="B126" s="113">
        <v>67</v>
      </c>
      <c r="C126" s="105" t="s">
        <v>371</v>
      </c>
      <c r="D126" s="88" t="s">
        <v>451</v>
      </c>
      <c r="E126" s="31">
        <v>5.54</v>
      </c>
      <c r="F126" s="211">
        <v>35.37</v>
      </c>
      <c r="G126" s="26">
        <v>0.8</v>
      </c>
      <c r="H126" s="165">
        <f t="shared" si="0"/>
        <v>28.3</v>
      </c>
    </row>
    <row r="127" spans="1:8" ht="12.75">
      <c r="A127" s="112" t="s">
        <v>298</v>
      </c>
      <c r="B127" s="113">
        <v>68</v>
      </c>
      <c r="C127" s="105" t="s">
        <v>373</v>
      </c>
      <c r="D127" s="88" t="s">
        <v>259</v>
      </c>
      <c r="E127" s="31"/>
      <c r="F127" s="211">
        <v>222.05</v>
      </c>
      <c r="G127" s="26">
        <v>0.7</v>
      </c>
      <c r="H127" s="165">
        <f t="shared" si="0"/>
        <v>155.44</v>
      </c>
    </row>
    <row r="128" spans="1:8" ht="12.75">
      <c r="A128" s="112" t="s">
        <v>298</v>
      </c>
      <c r="B128" s="113">
        <v>69</v>
      </c>
      <c r="C128" s="105" t="s">
        <v>374</v>
      </c>
      <c r="D128" s="88" t="s">
        <v>259</v>
      </c>
      <c r="E128" s="31"/>
      <c r="F128" s="211">
        <v>316.1</v>
      </c>
      <c r="G128" s="26">
        <v>0.35</v>
      </c>
      <c r="H128" s="165">
        <f t="shared" si="0"/>
        <v>110.64</v>
      </c>
    </row>
    <row r="129" spans="1:8" ht="12.75" hidden="1">
      <c r="A129" s="112" t="s">
        <v>298</v>
      </c>
      <c r="B129" s="91">
        <v>70</v>
      </c>
      <c r="C129" s="105" t="s">
        <v>375</v>
      </c>
      <c r="D129" s="88" t="s">
        <v>126</v>
      </c>
      <c r="E129" s="31">
        <v>19.32</v>
      </c>
      <c r="F129" s="211">
        <v>63.15</v>
      </c>
      <c r="G129" s="26"/>
      <c r="H129" s="165">
        <f t="shared" si="0"/>
        <v>0</v>
      </c>
    </row>
    <row r="130" spans="1:8" ht="12.75" hidden="1">
      <c r="A130" s="112" t="s">
        <v>298</v>
      </c>
      <c r="B130" s="91">
        <v>71</v>
      </c>
      <c r="C130" s="105" t="s">
        <v>376</v>
      </c>
      <c r="D130" s="88" t="s">
        <v>126</v>
      </c>
      <c r="E130" s="31">
        <v>810.65</v>
      </c>
      <c r="F130" s="211">
        <v>888.5</v>
      </c>
      <c r="G130" s="26"/>
      <c r="H130" s="165">
        <f t="shared" si="0"/>
        <v>0</v>
      </c>
    </row>
    <row r="131" spans="1:8" ht="12.75" hidden="1">
      <c r="A131" s="112" t="s">
        <v>298</v>
      </c>
      <c r="B131" s="91">
        <v>72</v>
      </c>
      <c r="C131" s="105" t="s">
        <v>377</v>
      </c>
      <c r="D131" s="88" t="s">
        <v>126</v>
      </c>
      <c r="E131" s="31">
        <v>36.31</v>
      </c>
      <c r="F131" s="211">
        <v>63.940000000000005</v>
      </c>
      <c r="G131" s="26"/>
      <c r="H131" s="165">
        <f aca="true" t="shared" si="1" ref="H131:H144">ROUND(F131*G131,2)</f>
        <v>0</v>
      </c>
    </row>
    <row r="132" spans="1:8" ht="12.75">
      <c r="A132" s="112" t="s">
        <v>298</v>
      </c>
      <c r="B132" s="113">
        <v>73</v>
      </c>
      <c r="C132" s="105" t="s">
        <v>378</v>
      </c>
      <c r="D132" s="88" t="s">
        <v>126</v>
      </c>
      <c r="E132" s="31">
        <v>126.88</v>
      </c>
      <c r="F132" s="211">
        <v>249.33</v>
      </c>
      <c r="G132" s="26">
        <v>76</v>
      </c>
      <c r="H132" s="165">
        <f t="shared" si="1"/>
        <v>18949.08</v>
      </c>
    </row>
    <row r="133" spans="1:8" ht="12.75">
      <c r="A133" s="112" t="s">
        <v>298</v>
      </c>
      <c r="B133" s="113">
        <v>74</v>
      </c>
      <c r="C133" s="105" t="s">
        <v>379</v>
      </c>
      <c r="D133" s="88" t="s">
        <v>126</v>
      </c>
      <c r="E133" s="31">
        <v>126.88</v>
      </c>
      <c r="F133" s="211">
        <v>278.95</v>
      </c>
      <c r="G133" s="26">
        <v>48</v>
      </c>
      <c r="H133" s="165">
        <f t="shared" si="1"/>
        <v>13389.6</v>
      </c>
    </row>
    <row r="134" spans="1:8" ht="12.75">
      <c r="A134" s="112" t="s">
        <v>298</v>
      </c>
      <c r="B134" s="113">
        <v>75</v>
      </c>
      <c r="C134" s="105" t="s">
        <v>380</v>
      </c>
      <c r="D134" s="88" t="s">
        <v>126</v>
      </c>
      <c r="E134" s="31">
        <v>126.88</v>
      </c>
      <c r="F134" s="211">
        <v>336.16</v>
      </c>
      <c r="G134" s="26">
        <v>7.4</v>
      </c>
      <c r="H134" s="165">
        <f t="shared" si="1"/>
        <v>2487.58</v>
      </c>
    </row>
    <row r="135" spans="1:8" ht="12.75">
      <c r="A135" s="112" t="s">
        <v>298</v>
      </c>
      <c r="B135" s="113">
        <v>76</v>
      </c>
      <c r="C135" s="105" t="s">
        <v>381</v>
      </c>
      <c r="D135" s="88" t="s">
        <v>126</v>
      </c>
      <c r="E135" s="31">
        <v>32.37</v>
      </c>
      <c r="F135" s="107">
        <v>108.52000000000001</v>
      </c>
      <c r="G135" s="26">
        <v>72.6</v>
      </c>
      <c r="H135" s="165">
        <f t="shared" si="1"/>
        <v>7878.55</v>
      </c>
    </row>
    <row r="136" spans="1:8" ht="12.75" hidden="1">
      <c r="A136" s="112" t="s">
        <v>298</v>
      </c>
      <c r="B136" s="113">
        <v>77</v>
      </c>
      <c r="C136" s="105" t="s">
        <v>382</v>
      </c>
      <c r="D136" s="88" t="s">
        <v>126</v>
      </c>
      <c r="E136" s="31">
        <v>32.37</v>
      </c>
      <c r="F136" s="214">
        <v>126.24</v>
      </c>
      <c r="G136" s="26"/>
      <c r="H136" s="165">
        <f t="shared" si="1"/>
        <v>0</v>
      </c>
    </row>
    <row r="137" spans="1:8" ht="12.75">
      <c r="A137" s="112" t="s">
        <v>298</v>
      </c>
      <c r="B137" s="113">
        <v>78</v>
      </c>
      <c r="C137" s="105" t="s">
        <v>383</v>
      </c>
      <c r="D137" s="88" t="s">
        <v>126</v>
      </c>
      <c r="E137" s="31">
        <v>18.56</v>
      </c>
      <c r="F137" s="40">
        <v>147.38</v>
      </c>
      <c r="G137" s="26">
        <v>4.8</v>
      </c>
      <c r="H137" s="165">
        <f t="shared" si="1"/>
        <v>707.42</v>
      </c>
    </row>
    <row r="138" spans="1:8" ht="12.75" hidden="1">
      <c r="A138" s="112" t="s">
        <v>298</v>
      </c>
      <c r="B138" s="113">
        <v>79</v>
      </c>
      <c r="C138" s="105" t="s">
        <v>384</v>
      </c>
      <c r="D138" s="88" t="s">
        <v>126</v>
      </c>
      <c r="E138" s="31">
        <v>32.68</v>
      </c>
      <c r="F138" s="40">
        <v>52.330000000000005</v>
      </c>
      <c r="G138" s="26"/>
      <c r="H138" s="165">
        <f t="shared" si="1"/>
        <v>0</v>
      </c>
    </row>
    <row r="139" spans="1:8" ht="12.75" hidden="1">
      <c r="A139" s="112" t="s">
        <v>298</v>
      </c>
      <c r="B139" s="113">
        <v>80</v>
      </c>
      <c r="C139" s="105" t="s">
        <v>385</v>
      </c>
      <c r="D139" s="88" t="s">
        <v>126</v>
      </c>
      <c r="E139" s="31">
        <v>32.31</v>
      </c>
      <c r="F139" s="40">
        <v>49.59</v>
      </c>
      <c r="G139" s="26"/>
      <c r="H139" s="165">
        <f t="shared" si="1"/>
        <v>0</v>
      </c>
    </row>
    <row r="140" spans="1:8" ht="12.75" hidden="1">
      <c r="A140" s="112" t="s">
        <v>298</v>
      </c>
      <c r="B140" s="113">
        <v>81</v>
      </c>
      <c r="C140" s="105" t="s">
        <v>386</v>
      </c>
      <c r="D140" s="88" t="s">
        <v>126</v>
      </c>
      <c r="E140" s="31">
        <v>31.95</v>
      </c>
      <c r="F140" s="40">
        <v>58.57000000000001</v>
      </c>
      <c r="G140" s="26"/>
      <c r="H140" s="165">
        <f t="shared" si="1"/>
        <v>0</v>
      </c>
    </row>
    <row r="141" spans="1:8" ht="12.75" hidden="1">
      <c r="A141" s="112" t="s">
        <v>298</v>
      </c>
      <c r="B141" s="113">
        <v>82</v>
      </c>
      <c r="C141" s="105" t="s">
        <v>387</v>
      </c>
      <c r="D141" s="88" t="s">
        <v>126</v>
      </c>
      <c r="E141" s="31">
        <v>31.95</v>
      </c>
      <c r="F141" s="40">
        <v>149.58000000000004</v>
      </c>
      <c r="G141" s="26"/>
      <c r="H141" s="165">
        <f t="shared" si="1"/>
        <v>0</v>
      </c>
    </row>
    <row r="142" spans="1:8" ht="12.75" hidden="1">
      <c r="A142" s="112" t="s">
        <v>298</v>
      </c>
      <c r="B142" s="113">
        <v>83</v>
      </c>
      <c r="C142" s="105" t="s">
        <v>388</v>
      </c>
      <c r="D142" s="88" t="s">
        <v>126</v>
      </c>
      <c r="E142" s="31">
        <v>42.79</v>
      </c>
      <c r="F142" s="40">
        <v>65.47</v>
      </c>
      <c r="G142" s="26"/>
      <c r="H142" s="165">
        <f t="shared" si="1"/>
        <v>0</v>
      </c>
    </row>
    <row r="143" spans="1:8" ht="12.75">
      <c r="A143" s="112" t="s">
        <v>298</v>
      </c>
      <c r="B143" s="113">
        <v>84</v>
      </c>
      <c r="C143" s="105" t="s">
        <v>389</v>
      </c>
      <c r="D143" s="88" t="s">
        <v>126</v>
      </c>
      <c r="E143" s="31">
        <v>126.88</v>
      </c>
      <c r="F143" s="40">
        <v>278.95</v>
      </c>
      <c r="G143" s="26">
        <v>18</v>
      </c>
      <c r="H143" s="165">
        <f t="shared" si="1"/>
        <v>5021.1</v>
      </c>
    </row>
    <row r="144" spans="1:8" ht="12.75" hidden="1">
      <c r="A144" s="22"/>
      <c r="B144" s="86"/>
      <c r="C144" s="105" t="s">
        <v>390</v>
      </c>
      <c r="D144" s="115" t="s">
        <v>172</v>
      </c>
      <c r="E144" s="31">
        <v>53.14</v>
      </c>
      <c r="F144" s="40">
        <v>153.06000000000003</v>
      </c>
      <c r="G144" s="26"/>
      <c r="H144" s="165">
        <f t="shared" si="1"/>
        <v>0</v>
      </c>
    </row>
    <row r="145" spans="1:8" ht="12.75">
      <c r="A145" s="98"/>
      <c r="B145" s="98"/>
      <c r="C145" s="35" t="s">
        <v>19</v>
      </c>
      <c r="D145" s="100"/>
      <c r="E145" s="100"/>
      <c r="F145" s="101"/>
      <c r="G145" s="101"/>
      <c r="H145" s="37">
        <f>SUM(H54:H144)</f>
        <v>284177.95</v>
      </c>
    </row>
    <row r="146" spans="1:8" ht="12.75">
      <c r="A146" s="3"/>
      <c r="B146" s="3"/>
      <c r="C146" s="3"/>
      <c r="D146" s="3"/>
      <c r="E146" s="3"/>
      <c r="F146" s="3"/>
      <c r="G146" s="65"/>
      <c r="H146" s="66"/>
    </row>
    <row r="147" spans="1:8" ht="12.75">
      <c r="A147" s="67" t="s">
        <v>47</v>
      </c>
      <c r="B147" s="68"/>
      <c r="C147" s="69"/>
      <c r="D147" s="70"/>
      <c r="E147" s="70"/>
      <c r="F147" s="71"/>
      <c r="G147" s="72"/>
      <c r="H147" s="73"/>
    </row>
    <row r="148" spans="1:8" ht="13.5" customHeight="1">
      <c r="A148" s="74" t="s">
        <v>48</v>
      </c>
      <c r="B148" s="74" t="s">
        <v>48</v>
      </c>
      <c r="C148" s="75"/>
      <c r="D148" s="11" t="s">
        <v>49</v>
      </c>
      <c r="E148" s="74" t="s">
        <v>8</v>
      </c>
      <c r="F148" s="76" t="s">
        <v>9</v>
      </c>
      <c r="G148" s="17" t="s">
        <v>450</v>
      </c>
      <c r="H148" s="17"/>
    </row>
    <row r="149" spans="1:8" ht="12.75" customHeight="1">
      <c r="A149" s="77" t="s">
        <v>50</v>
      </c>
      <c r="B149" s="78" t="s">
        <v>51</v>
      </c>
      <c r="C149" s="79" t="s">
        <v>6</v>
      </c>
      <c r="D149" s="11"/>
      <c r="E149" s="77" t="s">
        <v>11</v>
      </c>
      <c r="F149" s="80" t="s">
        <v>52</v>
      </c>
      <c r="G149" s="81" t="s">
        <v>12</v>
      </c>
      <c r="H149" s="82" t="s">
        <v>13</v>
      </c>
    </row>
    <row r="150" spans="1:8" ht="12.75">
      <c r="A150" s="83" t="s">
        <v>53</v>
      </c>
      <c r="B150" s="78"/>
      <c r="C150" s="84"/>
      <c r="D150" s="11"/>
      <c r="E150" s="83" t="s">
        <v>14</v>
      </c>
      <c r="F150" s="85"/>
      <c r="G150" s="81"/>
      <c r="H150" s="82"/>
    </row>
    <row r="151" spans="1:8" ht="12.75">
      <c r="A151" s="22" t="s">
        <v>15</v>
      </c>
      <c r="B151" s="86"/>
      <c r="C151" s="87" t="s">
        <v>54</v>
      </c>
      <c r="D151" s="88" t="s">
        <v>55</v>
      </c>
      <c r="E151" s="31"/>
      <c r="F151" s="31"/>
      <c r="G151" s="28">
        <v>0</v>
      </c>
      <c r="H151" s="28">
        <v>0</v>
      </c>
    </row>
    <row r="152" spans="1:8" ht="12.75">
      <c r="A152" s="22" t="s">
        <v>15</v>
      </c>
      <c r="B152" s="86">
        <v>15</v>
      </c>
      <c r="C152" s="89" t="s">
        <v>56</v>
      </c>
      <c r="D152" s="88"/>
      <c r="E152" s="31">
        <v>47.94</v>
      </c>
      <c r="F152" s="90">
        <v>589.9813763839999</v>
      </c>
      <c r="G152" s="28">
        <v>19</v>
      </c>
      <c r="H152" s="28">
        <f aca="true" t="shared" si="2" ref="H152:H157">ROUND(F152*G152,2)</f>
        <v>11209.65</v>
      </c>
    </row>
    <row r="153" spans="1:8" ht="12.75">
      <c r="A153" s="22" t="s">
        <v>15</v>
      </c>
      <c r="B153" s="86">
        <v>16</v>
      </c>
      <c r="C153" s="89" t="s">
        <v>57</v>
      </c>
      <c r="D153" s="88"/>
      <c r="E153" s="31">
        <v>60.97</v>
      </c>
      <c r="F153" s="90">
        <v>631.2994127360001</v>
      </c>
      <c r="G153" s="28">
        <v>34</v>
      </c>
      <c r="H153" s="28">
        <f t="shared" si="2"/>
        <v>21464.18</v>
      </c>
    </row>
    <row r="154" spans="1:8" ht="12.75">
      <c r="A154" s="22" t="s">
        <v>15</v>
      </c>
      <c r="B154" s="86">
        <v>17</v>
      </c>
      <c r="C154" s="89" t="s">
        <v>58</v>
      </c>
      <c r="D154" s="88"/>
      <c r="E154" s="31">
        <v>82.53</v>
      </c>
      <c r="F154" s="90">
        <v>684.5120802560001</v>
      </c>
      <c r="G154" s="28">
        <v>2</v>
      </c>
      <c r="H154" s="28">
        <f t="shared" si="2"/>
        <v>1369.02</v>
      </c>
    </row>
    <row r="155" spans="1:8" ht="12.75">
      <c r="A155" s="22" t="s">
        <v>15</v>
      </c>
      <c r="B155" s="86">
        <v>18</v>
      </c>
      <c r="C155" s="89" t="s">
        <v>59</v>
      </c>
      <c r="D155" s="88"/>
      <c r="E155" s="31">
        <v>171.46</v>
      </c>
      <c r="F155" s="90">
        <v>962.15</v>
      </c>
      <c r="G155" s="28">
        <v>20</v>
      </c>
      <c r="H155" s="28">
        <f t="shared" si="2"/>
        <v>19243</v>
      </c>
    </row>
    <row r="156" spans="1:8" ht="12.75">
      <c r="A156" s="22" t="s">
        <v>15</v>
      </c>
      <c r="B156" s="86">
        <v>19</v>
      </c>
      <c r="C156" s="89" t="s">
        <v>60</v>
      </c>
      <c r="D156" s="88"/>
      <c r="E156" s="31">
        <v>177.05</v>
      </c>
      <c r="F156" s="90">
        <v>1002.72</v>
      </c>
      <c r="G156" s="28">
        <v>22</v>
      </c>
      <c r="H156" s="28">
        <f t="shared" si="2"/>
        <v>22059.84</v>
      </c>
    </row>
    <row r="157" spans="1:8" ht="12.75">
      <c r="A157" s="22" t="s">
        <v>15</v>
      </c>
      <c r="B157" s="86">
        <v>20</v>
      </c>
      <c r="C157" s="89" t="s">
        <v>61</v>
      </c>
      <c r="D157" s="88"/>
      <c r="E157" s="31">
        <v>199.87</v>
      </c>
      <c r="F157" s="90">
        <v>902.61662048</v>
      </c>
      <c r="G157" s="28">
        <v>8</v>
      </c>
      <c r="H157" s="28">
        <f t="shared" si="2"/>
        <v>7220.93</v>
      </c>
    </row>
    <row r="158" spans="1:8" ht="12.75">
      <c r="A158" s="22" t="s">
        <v>15</v>
      </c>
      <c r="B158" s="86"/>
      <c r="C158" s="87" t="s">
        <v>67</v>
      </c>
      <c r="D158" s="88" t="s">
        <v>55</v>
      </c>
      <c r="E158" s="31"/>
      <c r="F158" s="31"/>
      <c r="G158" s="26"/>
      <c r="H158" s="164"/>
    </row>
    <row r="159" spans="1:8" ht="12.75">
      <c r="A159" s="22" t="s">
        <v>15</v>
      </c>
      <c r="B159" s="86">
        <v>34</v>
      </c>
      <c r="C159" s="89" t="s">
        <v>66</v>
      </c>
      <c r="D159" s="88"/>
      <c r="E159" s="31">
        <v>308.32</v>
      </c>
      <c r="F159" s="90">
        <v>976.9461832000001</v>
      </c>
      <c r="G159" s="28">
        <v>1</v>
      </c>
      <c r="H159" s="28">
        <f>ROUND(F159*G159,2)</f>
        <v>976.95</v>
      </c>
    </row>
    <row r="160" spans="1:8" ht="12.75">
      <c r="A160" s="22" t="s">
        <v>15</v>
      </c>
      <c r="B160" s="86">
        <v>35</v>
      </c>
      <c r="C160" s="87" t="s">
        <v>68</v>
      </c>
      <c r="D160" s="88" t="s">
        <v>69</v>
      </c>
      <c r="E160" s="31">
        <v>13.1</v>
      </c>
      <c r="F160" s="90">
        <v>148.86607922</v>
      </c>
      <c r="G160" s="28">
        <v>12</v>
      </c>
      <c r="H160" s="28">
        <f>ROUND(F160*G160,2)</f>
        <v>1786.39</v>
      </c>
    </row>
    <row r="161" spans="1:8" ht="12.75">
      <c r="A161" s="22" t="s">
        <v>15</v>
      </c>
      <c r="B161" s="86"/>
      <c r="C161" s="87" t="s">
        <v>70</v>
      </c>
      <c r="D161" s="88" t="s">
        <v>71</v>
      </c>
      <c r="E161" s="31"/>
      <c r="F161" s="31"/>
      <c r="G161" s="26"/>
      <c r="H161" s="165"/>
    </row>
    <row r="162" spans="1:8" ht="12.75">
      <c r="A162" s="22" t="s">
        <v>15</v>
      </c>
      <c r="B162" s="86">
        <v>40</v>
      </c>
      <c r="C162" s="89" t="s">
        <v>72</v>
      </c>
      <c r="D162" s="88"/>
      <c r="E162" s="31">
        <v>70.92</v>
      </c>
      <c r="F162" s="90">
        <v>217.09327922</v>
      </c>
      <c r="G162" s="28">
        <v>4</v>
      </c>
      <c r="H162" s="28">
        <f>ROUND(F162*G162,2)</f>
        <v>868.37</v>
      </c>
    </row>
    <row r="163" spans="1:8" ht="12.75">
      <c r="A163" s="22" t="s">
        <v>15</v>
      </c>
      <c r="B163" s="86">
        <v>53</v>
      </c>
      <c r="C163" s="87" t="s">
        <v>78</v>
      </c>
      <c r="D163" s="88" t="s">
        <v>33</v>
      </c>
      <c r="E163" s="31">
        <v>92.22</v>
      </c>
      <c r="F163" s="90">
        <v>237.400690416</v>
      </c>
      <c r="G163" s="28">
        <v>17</v>
      </c>
      <c r="H163" s="28">
        <f>ROUND(F163*G163,2)</f>
        <v>4035.81</v>
      </c>
    </row>
    <row r="164" spans="1:8" ht="12.75">
      <c r="A164" s="22" t="s">
        <v>15</v>
      </c>
      <c r="B164" s="86">
        <v>54</v>
      </c>
      <c r="C164" s="87" t="s">
        <v>79</v>
      </c>
      <c r="D164" s="88" t="s">
        <v>33</v>
      </c>
      <c r="E164" s="31">
        <v>245.01</v>
      </c>
      <c r="F164" s="90">
        <v>417.69189041600004</v>
      </c>
      <c r="G164" s="28">
        <v>10</v>
      </c>
      <c r="H164" s="28">
        <f>ROUND(F164*G164,2)</f>
        <v>4176.92</v>
      </c>
    </row>
    <row r="165" spans="1:8" ht="12.75">
      <c r="A165" s="22" t="s">
        <v>15</v>
      </c>
      <c r="B165" s="86"/>
      <c r="C165" s="87" t="s">
        <v>82</v>
      </c>
      <c r="D165" s="88" t="s">
        <v>39</v>
      </c>
      <c r="E165" s="31"/>
      <c r="F165" s="31"/>
      <c r="G165" s="26"/>
      <c r="H165" s="164"/>
    </row>
    <row r="166" spans="1:8" ht="12.75">
      <c r="A166" s="22" t="s">
        <v>15</v>
      </c>
      <c r="B166" s="86">
        <v>58</v>
      </c>
      <c r="C166" s="89" t="s">
        <v>83</v>
      </c>
      <c r="D166" s="88"/>
      <c r="E166" s="31">
        <v>108.4</v>
      </c>
      <c r="F166" s="90">
        <v>292.755373952</v>
      </c>
      <c r="G166" s="28">
        <v>2</v>
      </c>
      <c r="H166" s="28">
        <f aca="true" t="shared" si="3" ref="H166:H174">ROUND(F166*G166,2)</f>
        <v>585.51</v>
      </c>
    </row>
    <row r="167" spans="1:8" ht="12.75">
      <c r="A167" s="38" t="s">
        <v>15</v>
      </c>
      <c r="B167" s="86">
        <v>66</v>
      </c>
      <c r="C167" s="87" t="s">
        <v>84</v>
      </c>
      <c r="D167" s="88" t="s">
        <v>33</v>
      </c>
      <c r="E167" s="31">
        <v>21.59</v>
      </c>
      <c r="F167" s="90">
        <v>116.40959925199999</v>
      </c>
      <c r="G167" s="28">
        <v>29</v>
      </c>
      <c r="H167" s="28">
        <f t="shared" si="3"/>
        <v>3375.88</v>
      </c>
    </row>
    <row r="168" spans="1:8" ht="12.75">
      <c r="A168" s="38" t="s">
        <v>15</v>
      </c>
      <c r="B168" s="92">
        <v>67</v>
      </c>
      <c r="C168" s="87" t="s">
        <v>85</v>
      </c>
      <c r="D168" s="88" t="s">
        <v>33</v>
      </c>
      <c r="E168" s="31">
        <v>11.31</v>
      </c>
      <c r="F168" s="90">
        <v>48.59463285600002</v>
      </c>
      <c r="G168" s="28">
        <v>82</v>
      </c>
      <c r="H168" s="28">
        <f t="shared" si="3"/>
        <v>3984.76</v>
      </c>
    </row>
    <row r="169" spans="1:8" ht="12.75">
      <c r="A169" s="38" t="s">
        <v>15</v>
      </c>
      <c r="B169" s="86">
        <v>78</v>
      </c>
      <c r="C169" s="87" t="s">
        <v>86</v>
      </c>
      <c r="D169" s="88" t="s">
        <v>87</v>
      </c>
      <c r="E169" s="31">
        <v>8.61</v>
      </c>
      <c r="F169" s="90">
        <v>44.460143228</v>
      </c>
      <c r="G169" s="28">
        <v>3</v>
      </c>
      <c r="H169" s="28">
        <f t="shared" si="3"/>
        <v>133.38</v>
      </c>
    </row>
    <row r="170" spans="1:8" ht="12.75">
      <c r="A170" s="38" t="s">
        <v>15</v>
      </c>
      <c r="B170" s="86">
        <v>88</v>
      </c>
      <c r="C170" s="87" t="s">
        <v>200</v>
      </c>
      <c r="D170" s="93" t="s">
        <v>71</v>
      </c>
      <c r="E170" s="59">
        <v>175.44</v>
      </c>
      <c r="F170" s="90">
        <v>670.3723675639999</v>
      </c>
      <c r="G170" s="28">
        <v>1</v>
      </c>
      <c r="H170" s="28">
        <f t="shared" si="3"/>
        <v>670.37</v>
      </c>
    </row>
    <row r="171" spans="1:8" ht="12.75">
      <c r="A171" s="38" t="s">
        <v>15</v>
      </c>
      <c r="B171" s="92">
        <v>91</v>
      </c>
      <c r="C171" s="87" t="s">
        <v>92</v>
      </c>
      <c r="D171" s="93" t="s">
        <v>41</v>
      </c>
      <c r="E171" s="59"/>
      <c r="F171" s="90">
        <v>99.50326330000001</v>
      </c>
      <c r="G171" s="28">
        <v>4</v>
      </c>
      <c r="H171" s="28">
        <f t="shared" si="3"/>
        <v>398.01</v>
      </c>
    </row>
    <row r="172" spans="1:8" ht="12.75">
      <c r="A172" s="38" t="s">
        <v>96</v>
      </c>
      <c r="B172" s="94">
        <v>111</v>
      </c>
      <c r="C172" s="29" t="s">
        <v>99</v>
      </c>
      <c r="D172" s="30" t="s">
        <v>100</v>
      </c>
      <c r="E172" s="95"/>
      <c r="F172" s="90"/>
      <c r="G172" s="28">
        <v>0</v>
      </c>
      <c r="H172" s="28">
        <f t="shared" si="3"/>
        <v>0</v>
      </c>
    </row>
    <row r="173" spans="1:8" ht="12.75">
      <c r="A173" s="38" t="s">
        <v>96</v>
      </c>
      <c r="B173" s="94">
        <v>112</v>
      </c>
      <c r="C173" s="96" t="s">
        <v>101</v>
      </c>
      <c r="D173" s="30" t="s">
        <v>102</v>
      </c>
      <c r="E173" s="95">
        <v>12.03</v>
      </c>
      <c r="F173" s="90">
        <v>127.68838868200002</v>
      </c>
      <c r="G173" s="28">
        <v>11</v>
      </c>
      <c r="H173" s="28">
        <f t="shared" si="3"/>
        <v>1404.57</v>
      </c>
    </row>
    <row r="174" spans="1:8" ht="12.75">
      <c r="A174" s="38" t="s">
        <v>96</v>
      </c>
      <c r="B174" s="94"/>
      <c r="C174" s="29" t="s">
        <v>103</v>
      </c>
      <c r="D174" s="30"/>
      <c r="E174" s="95"/>
      <c r="F174" s="95">
        <v>206.96678766400004</v>
      </c>
      <c r="G174" s="28">
        <v>151.35</v>
      </c>
      <c r="H174" s="28">
        <f t="shared" si="3"/>
        <v>31324.42</v>
      </c>
    </row>
    <row r="175" spans="1:8" ht="12.75">
      <c r="A175" s="97"/>
      <c r="B175" s="98"/>
      <c r="C175" s="99"/>
      <c r="D175" s="100"/>
      <c r="E175" s="2"/>
      <c r="F175" s="40"/>
      <c r="G175" s="101"/>
      <c r="H175" s="37">
        <f>SUM(H152:H174)</f>
        <v>136287.96</v>
      </c>
    </row>
    <row r="176" spans="1:8" ht="12.75">
      <c r="A176" s="97"/>
      <c r="B176" s="98"/>
      <c r="C176" s="35"/>
      <c r="D176" s="100"/>
      <c r="E176" s="2"/>
      <c r="F176" s="2"/>
      <c r="G176" s="101"/>
      <c r="H176" s="10"/>
    </row>
    <row r="177" spans="1:8" ht="12.75">
      <c r="A177" s="97"/>
      <c r="B177" s="98"/>
      <c r="C177" s="179"/>
      <c r="D177" s="98"/>
      <c r="E177" s="2"/>
      <c r="F177" s="2"/>
      <c r="G177" s="177"/>
      <c r="H177" s="178"/>
    </row>
    <row r="178" spans="1:8" ht="12.75">
      <c r="A178" s="67" t="s">
        <v>112</v>
      </c>
      <c r="B178" s="68"/>
      <c r="C178" s="69"/>
      <c r="D178" s="70"/>
      <c r="E178" s="70"/>
      <c r="F178" s="71"/>
      <c r="G178" s="100"/>
      <c r="H178" s="73"/>
    </row>
    <row r="179" spans="1:8" ht="13.5" customHeight="1">
      <c r="A179" s="74" t="s">
        <v>48</v>
      </c>
      <c r="B179" s="74" t="s">
        <v>48</v>
      </c>
      <c r="C179" s="75"/>
      <c r="D179" s="11" t="s">
        <v>49</v>
      </c>
      <c r="E179" s="74" t="s">
        <v>8</v>
      </c>
      <c r="F179" s="102" t="s">
        <v>9</v>
      </c>
      <c r="G179" s="17" t="s">
        <v>450</v>
      </c>
      <c r="H179" s="17"/>
    </row>
    <row r="180" spans="1:8" ht="12.75" customHeight="1">
      <c r="A180" s="77" t="s">
        <v>50</v>
      </c>
      <c r="B180" s="78" t="s">
        <v>51</v>
      </c>
      <c r="C180" s="79" t="s">
        <v>6</v>
      </c>
      <c r="D180" s="11"/>
      <c r="E180" s="77" t="s">
        <v>11</v>
      </c>
      <c r="F180" s="103" t="s">
        <v>52</v>
      </c>
      <c r="G180" s="81" t="s">
        <v>12</v>
      </c>
      <c r="H180" s="82" t="s">
        <v>13</v>
      </c>
    </row>
    <row r="181" spans="1:8" ht="12.75">
      <c r="A181" s="83" t="s">
        <v>53</v>
      </c>
      <c r="B181" s="78"/>
      <c r="C181" s="84"/>
      <c r="D181" s="11"/>
      <c r="E181" s="83" t="s">
        <v>14</v>
      </c>
      <c r="F181" s="104"/>
      <c r="G181" s="81"/>
      <c r="H181" s="82"/>
    </row>
    <row r="182" spans="1:8" ht="12.75">
      <c r="A182" s="38" t="s">
        <v>21</v>
      </c>
      <c r="B182" s="92">
        <v>19</v>
      </c>
      <c r="C182" s="87" t="s">
        <v>234</v>
      </c>
      <c r="D182" s="88" t="s">
        <v>126</v>
      </c>
      <c r="E182" s="31">
        <v>37.02</v>
      </c>
      <c r="F182" s="31">
        <v>57.188568460000006</v>
      </c>
      <c r="G182" s="28">
        <v>3.5</v>
      </c>
      <c r="H182" s="28">
        <f>ROUND(F182*G182,2)</f>
        <v>200.16</v>
      </c>
    </row>
    <row r="183" spans="1:8" ht="12.75">
      <c r="A183" s="38" t="s">
        <v>21</v>
      </c>
      <c r="B183" s="92">
        <v>30</v>
      </c>
      <c r="C183" s="87" t="s">
        <v>236</v>
      </c>
      <c r="D183" s="88" t="s">
        <v>167</v>
      </c>
      <c r="E183" s="31">
        <v>77.92</v>
      </c>
      <c r="F183" s="31">
        <v>154.526463172</v>
      </c>
      <c r="G183" s="28">
        <v>11.5</v>
      </c>
      <c r="H183" s="28">
        <f>ROUND(F183*G183,2)</f>
        <v>1777.05</v>
      </c>
    </row>
    <row r="184" spans="1:8" ht="12.75">
      <c r="A184" s="38" t="s">
        <v>21</v>
      </c>
      <c r="B184" s="92">
        <v>46</v>
      </c>
      <c r="C184" s="87" t="s">
        <v>237</v>
      </c>
      <c r="D184" s="88" t="s">
        <v>238</v>
      </c>
      <c r="E184" s="40">
        <v>2510.98</v>
      </c>
      <c r="F184" s="40">
        <v>3045.3305716899995</v>
      </c>
      <c r="G184" s="28">
        <v>2</v>
      </c>
      <c r="H184" s="28">
        <f>ROUND(F184*G184,2)</f>
        <v>6090.66</v>
      </c>
    </row>
    <row r="185" spans="1:8" ht="12.75">
      <c r="A185" s="38" t="s">
        <v>21</v>
      </c>
      <c r="B185" s="86">
        <v>63</v>
      </c>
      <c r="C185" s="29" t="s">
        <v>393</v>
      </c>
      <c r="D185" s="30" t="s">
        <v>118</v>
      </c>
      <c r="E185" s="95"/>
      <c r="F185" s="95">
        <v>1150.87598784</v>
      </c>
      <c r="G185" s="28">
        <v>5.5</v>
      </c>
      <c r="H185" s="28">
        <f>ROUND(F185*G185,2)</f>
        <v>6329.82</v>
      </c>
    </row>
    <row r="186" spans="1:8" ht="12.75">
      <c r="A186" s="98"/>
      <c r="B186" s="98"/>
      <c r="C186" s="42" t="s">
        <v>19</v>
      </c>
      <c r="D186" s="106"/>
      <c r="E186" s="2"/>
      <c r="F186" s="2"/>
      <c r="G186" s="107"/>
      <c r="H186" s="108">
        <f>SUM(H182:H185)</f>
        <v>14397.689999999999</v>
      </c>
    </row>
    <row r="187" spans="1:8" ht="12.75">
      <c r="A187" s="98"/>
      <c r="B187" s="98"/>
      <c r="C187" s="42"/>
      <c r="D187" s="106"/>
      <c r="E187" s="2"/>
      <c r="F187" s="2"/>
      <c r="G187" s="107"/>
      <c r="H187" s="48"/>
    </row>
    <row r="188" spans="1:8" ht="12.75">
      <c r="A188" s="100"/>
      <c r="B188" s="98"/>
      <c r="C188" s="180"/>
      <c r="D188" s="114"/>
      <c r="E188" s="114"/>
      <c r="F188" s="57"/>
      <c r="G188" s="57"/>
      <c r="H188" s="58"/>
    </row>
    <row r="189" spans="1:8" ht="12.75">
      <c r="A189" s="67" t="s">
        <v>122</v>
      </c>
      <c r="B189" s="68"/>
      <c r="C189" s="69"/>
      <c r="D189" s="70"/>
      <c r="E189" s="70"/>
      <c r="F189" s="109"/>
      <c r="G189" s="110"/>
      <c r="H189" s="111"/>
    </row>
    <row r="190" spans="1:8" ht="13.5" customHeight="1">
      <c r="A190" s="74" t="s">
        <v>48</v>
      </c>
      <c r="B190" s="74" t="s">
        <v>48</v>
      </c>
      <c r="C190" s="75"/>
      <c r="D190" s="11" t="s">
        <v>49</v>
      </c>
      <c r="E190" s="74" t="s">
        <v>8</v>
      </c>
      <c r="F190" s="102" t="s">
        <v>9</v>
      </c>
      <c r="G190" s="17" t="s">
        <v>450</v>
      </c>
      <c r="H190" s="17"/>
    </row>
    <row r="191" spans="1:8" ht="12.75" customHeight="1">
      <c r="A191" s="77" t="s">
        <v>50</v>
      </c>
      <c r="B191" s="78" t="s">
        <v>51</v>
      </c>
      <c r="C191" s="79" t="s">
        <v>6</v>
      </c>
      <c r="D191" s="11"/>
      <c r="E191" s="77" t="s">
        <v>11</v>
      </c>
      <c r="F191" s="103" t="s">
        <v>52</v>
      </c>
      <c r="G191" s="81" t="s">
        <v>12</v>
      </c>
      <c r="H191" s="82" t="s">
        <v>13</v>
      </c>
    </row>
    <row r="192" spans="1:8" ht="12.75">
      <c r="A192" s="83" t="s">
        <v>53</v>
      </c>
      <c r="B192" s="78"/>
      <c r="C192" s="84"/>
      <c r="D192" s="11"/>
      <c r="E192" s="83" t="s">
        <v>14</v>
      </c>
      <c r="F192" s="104"/>
      <c r="G192" s="81"/>
      <c r="H192" s="82"/>
    </row>
    <row r="193" spans="1:8" ht="12.75">
      <c r="A193" s="112" t="s">
        <v>25</v>
      </c>
      <c r="B193" s="113">
        <v>1</v>
      </c>
      <c r="C193" s="87" t="s">
        <v>244</v>
      </c>
      <c r="D193" s="88" t="s">
        <v>217</v>
      </c>
      <c r="E193" s="31">
        <v>35.71</v>
      </c>
      <c r="F193" s="31">
        <v>187.339250834</v>
      </c>
      <c r="G193" s="28">
        <v>6</v>
      </c>
      <c r="H193" s="28">
        <f aca="true" t="shared" si="4" ref="H193:H206">ROUND(F193*G193,2)</f>
        <v>1124.04</v>
      </c>
    </row>
    <row r="194" spans="1:8" ht="12.75">
      <c r="A194" s="112" t="s">
        <v>25</v>
      </c>
      <c r="B194" s="113">
        <v>17</v>
      </c>
      <c r="C194" s="87" t="s">
        <v>206</v>
      </c>
      <c r="D194" s="167" t="s">
        <v>207</v>
      </c>
      <c r="E194" s="31">
        <v>36.95</v>
      </c>
      <c r="F194" s="31">
        <v>87.571075448</v>
      </c>
      <c r="G194" s="28">
        <v>4</v>
      </c>
      <c r="H194" s="28">
        <f t="shared" si="4"/>
        <v>350.28</v>
      </c>
    </row>
    <row r="195" spans="1:8" ht="12.75">
      <c r="A195" s="112" t="s">
        <v>25</v>
      </c>
      <c r="B195" s="113">
        <v>38</v>
      </c>
      <c r="C195" s="87" t="s">
        <v>208</v>
      </c>
      <c r="D195" s="88" t="s">
        <v>209</v>
      </c>
      <c r="E195" s="31">
        <v>243.03</v>
      </c>
      <c r="F195" s="31">
        <v>993.442405288</v>
      </c>
      <c r="G195" s="28">
        <v>2</v>
      </c>
      <c r="H195" s="28">
        <f t="shared" si="4"/>
        <v>1986.88</v>
      </c>
    </row>
    <row r="196" spans="1:8" ht="12.75">
      <c r="A196" s="112" t="s">
        <v>25</v>
      </c>
      <c r="B196" s="113">
        <v>41</v>
      </c>
      <c r="C196" s="105" t="s">
        <v>125</v>
      </c>
      <c r="D196" s="88" t="s">
        <v>126</v>
      </c>
      <c r="E196" s="40">
        <v>1022.9</v>
      </c>
      <c r="F196" s="40">
        <v>3459.6144926600005</v>
      </c>
      <c r="G196" s="28">
        <v>0.42</v>
      </c>
      <c r="H196" s="28">
        <f t="shared" si="4"/>
        <v>1453.04</v>
      </c>
    </row>
    <row r="197" spans="1:8" ht="12.75">
      <c r="A197" s="112" t="s">
        <v>25</v>
      </c>
      <c r="B197" s="113">
        <v>48</v>
      </c>
      <c r="C197" s="87" t="s">
        <v>212</v>
      </c>
      <c r="D197" s="88" t="s">
        <v>126</v>
      </c>
      <c r="E197" s="31">
        <v>103.72</v>
      </c>
      <c r="F197" s="31">
        <v>142.19772532000002</v>
      </c>
      <c r="G197" s="28">
        <v>3.2</v>
      </c>
      <c r="H197" s="28">
        <f t="shared" si="4"/>
        <v>455.03</v>
      </c>
    </row>
    <row r="198" spans="1:8" ht="12.75">
      <c r="A198" s="112" t="s">
        <v>25</v>
      </c>
      <c r="B198" s="114"/>
      <c r="C198" s="87" t="s">
        <v>127</v>
      </c>
      <c r="D198" s="88"/>
      <c r="E198" s="40"/>
      <c r="F198" s="40"/>
      <c r="G198" s="28">
        <v>0</v>
      </c>
      <c r="H198" s="28">
        <f t="shared" si="4"/>
        <v>0</v>
      </c>
    </row>
    <row r="199" spans="1:8" ht="12.75">
      <c r="A199" s="112" t="s">
        <v>25</v>
      </c>
      <c r="B199" s="113">
        <v>59</v>
      </c>
      <c r="C199" s="89" t="s">
        <v>440</v>
      </c>
      <c r="D199" s="88" t="s">
        <v>129</v>
      </c>
      <c r="E199" s="40">
        <v>26.6</v>
      </c>
      <c r="F199" s="40">
        <v>180.11455293999995</v>
      </c>
      <c r="G199" s="28">
        <v>2</v>
      </c>
      <c r="H199" s="28">
        <f t="shared" si="4"/>
        <v>360.23</v>
      </c>
    </row>
    <row r="200" spans="1:8" ht="12.75">
      <c r="A200" s="112" t="s">
        <v>25</v>
      </c>
      <c r="B200" s="113">
        <v>60</v>
      </c>
      <c r="C200" s="89" t="s">
        <v>213</v>
      </c>
      <c r="D200" s="88" t="s">
        <v>129</v>
      </c>
      <c r="E200" s="40">
        <v>7.69</v>
      </c>
      <c r="F200" s="40">
        <v>23.167074768000003</v>
      </c>
      <c r="G200" s="28">
        <v>2</v>
      </c>
      <c r="H200" s="28">
        <f t="shared" si="4"/>
        <v>46.33</v>
      </c>
    </row>
    <row r="201" spans="1:8" ht="12.75">
      <c r="A201" s="112" t="s">
        <v>25</v>
      </c>
      <c r="B201" s="113">
        <v>87</v>
      </c>
      <c r="C201" s="87" t="s">
        <v>274</v>
      </c>
      <c r="D201" s="88" t="s">
        <v>275</v>
      </c>
      <c r="E201" s="31">
        <v>59.67</v>
      </c>
      <c r="F201" s="31">
        <v>291.124364832</v>
      </c>
      <c r="G201" s="28">
        <v>42.4</v>
      </c>
      <c r="H201" s="28">
        <f t="shared" si="4"/>
        <v>12343.67</v>
      </c>
    </row>
    <row r="202" spans="1:8" ht="12.75">
      <c r="A202" s="112" t="s">
        <v>25</v>
      </c>
      <c r="B202" s="113">
        <v>89</v>
      </c>
      <c r="C202" s="87" t="s">
        <v>402</v>
      </c>
      <c r="D202" s="88" t="s">
        <v>167</v>
      </c>
      <c r="E202" s="31">
        <v>59.67</v>
      </c>
      <c r="F202" s="31">
        <v>172.58797008</v>
      </c>
      <c r="G202" s="28">
        <v>26</v>
      </c>
      <c r="H202" s="28">
        <f t="shared" si="4"/>
        <v>4487.29</v>
      </c>
    </row>
    <row r="203" spans="1:8" ht="12.75">
      <c r="A203" s="112" t="s">
        <v>25</v>
      </c>
      <c r="B203" s="23"/>
      <c r="C203" s="29" t="s">
        <v>214</v>
      </c>
      <c r="D203" s="30"/>
      <c r="E203" s="95"/>
      <c r="F203" s="95"/>
      <c r="G203" s="28">
        <v>0</v>
      </c>
      <c r="H203" s="28">
        <f t="shared" si="4"/>
        <v>0</v>
      </c>
    </row>
    <row r="204" spans="1:8" ht="12.75">
      <c r="A204" s="112" t="s">
        <v>25</v>
      </c>
      <c r="B204" s="91">
        <v>130</v>
      </c>
      <c r="C204" s="96" t="s">
        <v>215</v>
      </c>
      <c r="D204" s="30" t="s">
        <v>71</v>
      </c>
      <c r="E204" s="95">
        <v>39.822354000000004</v>
      </c>
      <c r="F204" s="95">
        <v>157.154874028</v>
      </c>
      <c r="G204" s="28">
        <v>1</v>
      </c>
      <c r="H204" s="28">
        <f t="shared" si="4"/>
        <v>157.15</v>
      </c>
    </row>
    <row r="205" spans="1:8" ht="12.75">
      <c r="A205" s="112" t="s">
        <v>25</v>
      </c>
      <c r="B205" s="91">
        <v>137</v>
      </c>
      <c r="C205" s="105" t="s">
        <v>218</v>
      </c>
      <c r="D205" s="88" t="s">
        <v>219</v>
      </c>
      <c r="E205" s="31"/>
      <c r="F205" s="31">
        <v>16.591121344</v>
      </c>
      <c r="G205" s="28">
        <v>8.2</v>
      </c>
      <c r="H205" s="28">
        <f t="shared" si="4"/>
        <v>136.05</v>
      </c>
    </row>
    <row r="206" spans="1:8" ht="12.75">
      <c r="A206" s="112" t="s">
        <v>25</v>
      </c>
      <c r="B206" s="91">
        <v>138</v>
      </c>
      <c r="C206" s="105" t="s">
        <v>220</v>
      </c>
      <c r="D206" s="88" t="s">
        <v>221</v>
      </c>
      <c r="E206" s="31">
        <v>37.84</v>
      </c>
      <c r="F206" s="31">
        <v>88.48777544800002</v>
      </c>
      <c r="G206" s="28">
        <v>8.2</v>
      </c>
      <c r="H206" s="28">
        <f t="shared" si="4"/>
        <v>725.6</v>
      </c>
    </row>
    <row r="207" spans="1:8" ht="12.75">
      <c r="A207" s="100"/>
      <c r="B207" s="98"/>
      <c r="C207" s="42"/>
      <c r="D207" s="106"/>
      <c r="E207" s="2"/>
      <c r="F207" s="2"/>
      <c r="G207" s="107"/>
      <c r="H207" s="108">
        <f>SUM(H193:H206)</f>
        <v>23625.59</v>
      </c>
    </row>
    <row r="208" spans="1:8" ht="12.75">
      <c r="A208" s="257"/>
      <c r="B208" s="257"/>
      <c r="C208" s="257"/>
      <c r="D208" s="257"/>
      <c r="E208" s="257"/>
      <c r="F208" s="2"/>
      <c r="G208" s="107"/>
      <c r="H208" s="48"/>
    </row>
    <row r="209" spans="1:8" ht="12.75">
      <c r="A209" s="98"/>
      <c r="B209" s="98"/>
      <c r="C209" s="118" t="s">
        <v>30</v>
      </c>
      <c r="D209" s="119"/>
      <c r="E209" s="2"/>
      <c r="F209" s="2"/>
      <c r="G209" s="120"/>
      <c r="H209" s="111"/>
    </row>
    <row r="210" spans="1:8" ht="13.5" customHeight="1">
      <c r="A210" s="74" t="s">
        <v>48</v>
      </c>
      <c r="B210" s="74" t="s">
        <v>48</v>
      </c>
      <c r="C210" s="75"/>
      <c r="D210" s="11" t="s">
        <v>49</v>
      </c>
      <c r="E210" s="74" t="s">
        <v>8</v>
      </c>
      <c r="F210" s="102" t="s">
        <v>9</v>
      </c>
      <c r="G210" s="17" t="s">
        <v>450</v>
      </c>
      <c r="H210" s="17"/>
    </row>
    <row r="211" spans="1:8" ht="12.75" customHeight="1">
      <c r="A211" s="77" t="s">
        <v>50</v>
      </c>
      <c r="B211" s="78" t="s">
        <v>51</v>
      </c>
      <c r="C211" s="79" t="s">
        <v>6</v>
      </c>
      <c r="D211" s="11"/>
      <c r="E211" s="77" t="s">
        <v>11</v>
      </c>
      <c r="F211" s="103" t="s">
        <v>52</v>
      </c>
      <c r="G211" s="81" t="s">
        <v>12</v>
      </c>
      <c r="H211" s="82" t="s">
        <v>13</v>
      </c>
    </row>
    <row r="212" spans="1:8" ht="12.75">
      <c r="A212" s="83" t="s">
        <v>53</v>
      </c>
      <c r="B212" s="78"/>
      <c r="C212" s="84"/>
      <c r="D212" s="11"/>
      <c r="E212" s="83" t="s">
        <v>14</v>
      </c>
      <c r="F212" s="104"/>
      <c r="G212" s="81"/>
      <c r="H212" s="82"/>
    </row>
    <row r="213" spans="1:8" ht="12.75">
      <c r="A213" s="112" t="s">
        <v>31</v>
      </c>
      <c r="B213" s="113"/>
      <c r="C213" s="87" t="s">
        <v>140</v>
      </c>
      <c r="D213" s="88"/>
      <c r="E213" s="31"/>
      <c r="F213" s="31"/>
      <c r="G213" s="26"/>
      <c r="H213" s="121"/>
    </row>
    <row r="214" spans="1:8" ht="12.75">
      <c r="A214" s="112" t="s">
        <v>31</v>
      </c>
      <c r="B214" s="113">
        <v>1</v>
      </c>
      <c r="C214" s="89" t="s">
        <v>141</v>
      </c>
      <c r="D214" s="88" t="s">
        <v>142</v>
      </c>
      <c r="E214" s="31">
        <v>61.99</v>
      </c>
      <c r="F214" s="31">
        <v>121.02360538</v>
      </c>
      <c r="G214" s="28">
        <v>1</v>
      </c>
      <c r="H214" s="28">
        <f aca="true" t="shared" si="5" ref="H214:H222">ROUND(F214*G214,2)</f>
        <v>121.02</v>
      </c>
    </row>
    <row r="215" spans="1:8" ht="12.75">
      <c r="A215" s="112" t="s">
        <v>31</v>
      </c>
      <c r="B215" s="113">
        <v>3</v>
      </c>
      <c r="C215" s="87" t="s">
        <v>452</v>
      </c>
      <c r="D215" s="88" t="s">
        <v>33</v>
      </c>
      <c r="E215" s="31">
        <v>1320.11</v>
      </c>
      <c r="F215" s="31">
        <v>1499.54</v>
      </c>
      <c r="G215" s="28">
        <v>18</v>
      </c>
      <c r="H215" s="28">
        <f t="shared" si="5"/>
        <v>26991.72</v>
      </c>
    </row>
    <row r="216" spans="1:8" ht="12.75">
      <c r="A216" s="112" t="s">
        <v>31</v>
      </c>
      <c r="B216" s="113">
        <v>4</v>
      </c>
      <c r="C216" s="87" t="s">
        <v>145</v>
      </c>
      <c r="D216" s="88" t="s">
        <v>33</v>
      </c>
      <c r="E216" s="31">
        <v>70.02</v>
      </c>
      <c r="F216" s="31">
        <v>106.42494322799999</v>
      </c>
      <c r="G216" s="28">
        <v>3</v>
      </c>
      <c r="H216" s="28">
        <f t="shared" si="5"/>
        <v>319.27</v>
      </c>
    </row>
    <row r="217" spans="1:8" ht="12.75">
      <c r="A217" s="112" t="s">
        <v>31</v>
      </c>
      <c r="B217" s="113">
        <v>9</v>
      </c>
      <c r="C217" s="87" t="s">
        <v>223</v>
      </c>
      <c r="D217" s="88" t="s">
        <v>149</v>
      </c>
      <c r="E217" s="31">
        <v>26.26</v>
      </c>
      <c r="F217" s="31">
        <v>70.88112745800001</v>
      </c>
      <c r="G217" s="28">
        <v>4</v>
      </c>
      <c r="H217" s="28">
        <f t="shared" si="5"/>
        <v>283.52</v>
      </c>
    </row>
    <row r="218" spans="1:8" ht="12.75">
      <c r="A218" s="112" t="s">
        <v>31</v>
      </c>
      <c r="B218" s="113">
        <v>16</v>
      </c>
      <c r="C218" s="87" t="s">
        <v>154</v>
      </c>
      <c r="D218" s="122" t="s">
        <v>33</v>
      </c>
      <c r="E218" s="40">
        <v>3991.38</v>
      </c>
      <c r="F218" s="123">
        <v>741.3549730940001</v>
      </c>
      <c r="G218" s="28">
        <v>30</v>
      </c>
      <c r="H218" s="28">
        <f t="shared" si="5"/>
        <v>22240.65</v>
      </c>
    </row>
    <row r="219" spans="1:8" ht="12.75">
      <c r="A219" s="112" t="s">
        <v>31</v>
      </c>
      <c r="B219" s="113">
        <v>20</v>
      </c>
      <c r="C219" s="87" t="s">
        <v>158</v>
      </c>
      <c r="D219" s="88" t="s">
        <v>33</v>
      </c>
      <c r="E219" s="26">
        <v>9.62</v>
      </c>
      <c r="F219" s="31">
        <v>30.872365306</v>
      </c>
      <c r="G219" s="28">
        <v>130</v>
      </c>
      <c r="H219" s="28">
        <f t="shared" si="5"/>
        <v>4013.41</v>
      </c>
    </row>
    <row r="220" spans="1:8" ht="12.75">
      <c r="A220" s="112" t="s">
        <v>31</v>
      </c>
      <c r="B220" s="113">
        <v>21</v>
      </c>
      <c r="C220" s="87" t="s">
        <v>159</v>
      </c>
      <c r="D220" s="88" t="s">
        <v>33</v>
      </c>
      <c r="E220" s="26">
        <v>66.53</v>
      </c>
      <c r="F220" s="31">
        <v>89.48966530599999</v>
      </c>
      <c r="G220" s="28">
        <v>2</v>
      </c>
      <c r="H220" s="28">
        <f t="shared" si="5"/>
        <v>178.98</v>
      </c>
    </row>
    <row r="221" spans="1:8" ht="12.75">
      <c r="A221" s="112" t="s">
        <v>31</v>
      </c>
      <c r="B221" s="113">
        <v>25</v>
      </c>
      <c r="C221" s="87" t="s">
        <v>403</v>
      </c>
      <c r="D221" s="88" t="s">
        <v>71</v>
      </c>
      <c r="E221" s="31"/>
      <c r="F221" s="31">
        <v>118.15940445200002</v>
      </c>
      <c r="G221" s="28">
        <v>1</v>
      </c>
      <c r="H221" s="28">
        <f t="shared" si="5"/>
        <v>118.16</v>
      </c>
    </row>
    <row r="222" spans="1:8" ht="12.75">
      <c r="A222" s="112" t="s">
        <v>31</v>
      </c>
      <c r="B222" s="113">
        <v>38</v>
      </c>
      <c r="C222" s="87" t="s">
        <v>160</v>
      </c>
      <c r="D222" s="88" t="s">
        <v>161</v>
      </c>
      <c r="E222" s="40">
        <v>1971.04</v>
      </c>
      <c r="F222" s="40">
        <v>2363.68564805</v>
      </c>
      <c r="G222" s="28">
        <v>1</v>
      </c>
      <c r="H222" s="28">
        <f t="shared" si="5"/>
        <v>2363.69</v>
      </c>
    </row>
    <row r="223" spans="1:8" ht="12.75">
      <c r="A223" s="98"/>
      <c r="B223" s="98"/>
      <c r="C223" s="42" t="s">
        <v>19</v>
      </c>
      <c r="D223" s="106"/>
      <c r="E223" s="2"/>
      <c r="F223" s="2"/>
      <c r="G223" s="107"/>
      <c r="H223" s="108">
        <f>SUM(H214:H222)</f>
        <v>56630.42000000001</v>
      </c>
    </row>
    <row r="224" spans="1:8" ht="12.75">
      <c r="A224" s="67" t="s">
        <v>162</v>
      </c>
      <c r="B224" s="68"/>
      <c r="C224" s="69"/>
      <c r="D224" s="70"/>
      <c r="E224" s="70"/>
      <c r="F224" s="109"/>
      <c r="G224" s="107"/>
      <c r="H224" s="48"/>
    </row>
    <row r="225" spans="1:8" ht="13.5" customHeight="1">
      <c r="A225" s="74" t="s">
        <v>48</v>
      </c>
      <c r="B225" s="74" t="s">
        <v>48</v>
      </c>
      <c r="C225" s="75"/>
      <c r="D225" s="11" t="s">
        <v>49</v>
      </c>
      <c r="E225" s="74" t="s">
        <v>8</v>
      </c>
      <c r="F225" s="102" t="s">
        <v>9</v>
      </c>
      <c r="G225" s="17" t="s">
        <v>450</v>
      </c>
      <c r="H225" s="17"/>
    </row>
    <row r="226" spans="1:8" ht="12.75" customHeight="1">
      <c r="A226" s="77" t="s">
        <v>50</v>
      </c>
      <c r="B226" s="78" t="s">
        <v>51</v>
      </c>
      <c r="C226" s="79" t="s">
        <v>6</v>
      </c>
      <c r="D226" s="11"/>
      <c r="E226" s="77" t="s">
        <v>11</v>
      </c>
      <c r="F226" s="103" t="s">
        <v>52</v>
      </c>
      <c r="G226" s="81" t="s">
        <v>12</v>
      </c>
      <c r="H226" s="82" t="s">
        <v>13</v>
      </c>
    </row>
    <row r="227" spans="1:8" ht="12.75">
      <c r="A227" s="83" t="s">
        <v>53</v>
      </c>
      <c r="B227" s="78"/>
      <c r="C227" s="84"/>
      <c r="D227" s="11"/>
      <c r="E227" s="83" t="s">
        <v>14</v>
      </c>
      <c r="F227" s="104"/>
      <c r="G227" s="81"/>
      <c r="H227" s="82"/>
    </row>
    <row r="228" spans="1:8" ht="12.75" hidden="1">
      <c r="A228" s="112" t="s">
        <v>163</v>
      </c>
      <c r="B228" s="125">
        <v>1</v>
      </c>
      <c r="C228" s="87" t="s">
        <v>277</v>
      </c>
      <c r="D228" s="88" t="s">
        <v>278</v>
      </c>
      <c r="E228" s="31"/>
      <c r="F228" s="31">
        <v>955.419379312</v>
      </c>
      <c r="G228" s="28"/>
      <c r="H228" s="28">
        <f aca="true" t="shared" si="6" ref="H228:H236">ROUND(F228*G228,2)</f>
        <v>0</v>
      </c>
    </row>
    <row r="229" spans="1:8" ht="12.75" hidden="1">
      <c r="A229" s="112" t="s">
        <v>163</v>
      </c>
      <c r="B229" s="113">
        <v>2</v>
      </c>
      <c r="C229" s="87" t="s">
        <v>279</v>
      </c>
      <c r="D229" s="88" t="s">
        <v>278</v>
      </c>
      <c r="E229" s="31"/>
      <c r="F229" s="31">
        <v>1912.621257466</v>
      </c>
      <c r="G229" s="28"/>
      <c r="H229" s="28">
        <f t="shared" si="6"/>
        <v>0</v>
      </c>
    </row>
    <row r="230" spans="1:8" ht="12.75">
      <c r="A230" s="112" t="s">
        <v>163</v>
      </c>
      <c r="B230" s="125">
        <v>9</v>
      </c>
      <c r="C230" s="87" t="s">
        <v>164</v>
      </c>
      <c r="D230" s="88" t="s">
        <v>165</v>
      </c>
      <c r="E230" s="31">
        <v>32.84</v>
      </c>
      <c r="F230" s="31">
        <v>171.042572912</v>
      </c>
      <c r="G230" s="28">
        <v>12</v>
      </c>
      <c r="H230" s="28">
        <f t="shared" si="6"/>
        <v>2052.51</v>
      </c>
    </row>
    <row r="231" spans="1:8" ht="12.75">
      <c r="A231" s="112" t="s">
        <v>163</v>
      </c>
      <c r="B231" s="113">
        <v>12</v>
      </c>
      <c r="C231" s="87" t="s">
        <v>166</v>
      </c>
      <c r="D231" s="88" t="s">
        <v>167</v>
      </c>
      <c r="E231" s="31">
        <v>52.07</v>
      </c>
      <c r="F231" s="31">
        <v>180.950151152</v>
      </c>
      <c r="G231" s="28">
        <v>1</v>
      </c>
      <c r="H231" s="28">
        <f t="shared" si="6"/>
        <v>180.95</v>
      </c>
    </row>
    <row r="232" spans="1:8" ht="12.75">
      <c r="A232" s="112" t="s">
        <v>163</v>
      </c>
      <c r="B232" s="91"/>
      <c r="C232" s="87" t="s">
        <v>168</v>
      </c>
      <c r="D232" s="93"/>
      <c r="E232" s="93"/>
      <c r="F232" s="40">
        <v>0</v>
      </c>
      <c r="G232" s="28">
        <v>0</v>
      </c>
      <c r="H232" s="28">
        <f t="shared" si="6"/>
        <v>0</v>
      </c>
    </row>
    <row r="233" spans="1:8" ht="12.75">
      <c r="A233" s="112" t="s">
        <v>163</v>
      </c>
      <c r="B233" s="91">
        <v>40</v>
      </c>
      <c r="C233" s="89" t="s">
        <v>250</v>
      </c>
      <c r="D233" s="93" t="s">
        <v>170</v>
      </c>
      <c r="E233" s="59">
        <v>4.12</v>
      </c>
      <c r="F233" s="40">
        <v>231.03342467399997</v>
      </c>
      <c r="G233" s="28">
        <v>3</v>
      </c>
      <c r="H233" s="28">
        <f t="shared" si="6"/>
        <v>693.1</v>
      </c>
    </row>
    <row r="234" spans="1:8" ht="12.75">
      <c r="A234" s="112" t="s">
        <v>163</v>
      </c>
      <c r="B234" s="91">
        <v>41</v>
      </c>
      <c r="C234" s="89" t="s">
        <v>169</v>
      </c>
      <c r="D234" s="93" t="s">
        <v>170</v>
      </c>
      <c r="E234" s="59">
        <v>4.12</v>
      </c>
      <c r="F234" s="40">
        <v>87.1149383</v>
      </c>
      <c r="G234" s="28">
        <v>1</v>
      </c>
      <c r="H234" s="28">
        <f t="shared" si="6"/>
        <v>87.11</v>
      </c>
    </row>
    <row r="235" spans="1:8" ht="12.75">
      <c r="A235" s="185" t="s">
        <v>163</v>
      </c>
      <c r="B235" s="91">
        <v>46</v>
      </c>
      <c r="C235" s="105" t="s">
        <v>287</v>
      </c>
      <c r="D235" s="93" t="s">
        <v>71</v>
      </c>
      <c r="E235" s="126"/>
      <c r="F235" s="40">
        <v>2495.71</v>
      </c>
      <c r="G235" s="28">
        <v>9</v>
      </c>
      <c r="H235" s="28">
        <f t="shared" si="6"/>
        <v>22461.39</v>
      </c>
    </row>
    <row r="236" spans="1:8" ht="25.5" customHeight="1">
      <c r="A236" s="22"/>
      <c r="B236" s="86">
        <v>50</v>
      </c>
      <c r="C236" s="105" t="s">
        <v>407</v>
      </c>
      <c r="D236" s="93" t="s">
        <v>172</v>
      </c>
      <c r="E236" s="126">
        <v>13.01</v>
      </c>
      <c r="F236" s="40">
        <v>123.84801205199999</v>
      </c>
      <c r="G236" s="28">
        <v>4</v>
      </c>
      <c r="H236" s="28">
        <f t="shared" si="6"/>
        <v>495.39</v>
      </c>
    </row>
    <row r="237" spans="1:8" ht="12.75">
      <c r="A237" s="98"/>
      <c r="B237" s="98"/>
      <c r="C237" s="42" t="s">
        <v>19</v>
      </c>
      <c r="D237" s="106"/>
      <c r="E237" s="106"/>
      <c r="F237" s="107"/>
      <c r="G237" s="128"/>
      <c r="H237" s="60">
        <f>SUM(H228:H236)</f>
        <v>25970.449999999997</v>
      </c>
    </row>
    <row r="238" spans="1:8" ht="12.75">
      <c r="A238" s="98"/>
      <c r="B238" s="98"/>
      <c r="C238" s="42"/>
      <c r="D238" s="106"/>
      <c r="E238" s="106"/>
      <c r="F238" s="107"/>
      <c r="G238" s="170"/>
      <c r="H238" s="48"/>
    </row>
    <row r="239" spans="1:8" ht="12.75">
      <c r="A239" s="98"/>
      <c r="B239" s="98"/>
      <c r="C239" s="129" t="s">
        <v>36</v>
      </c>
      <c r="D239" s="57"/>
      <c r="E239" s="57"/>
      <c r="F239" s="57"/>
      <c r="G239" s="57"/>
      <c r="H239" s="58"/>
    </row>
    <row r="240" spans="1:8" ht="12.75" customHeight="1">
      <c r="A240" s="74" t="s">
        <v>48</v>
      </c>
      <c r="B240" s="74" t="s">
        <v>48</v>
      </c>
      <c r="C240" s="75"/>
      <c r="D240" s="11" t="s">
        <v>49</v>
      </c>
      <c r="E240" s="74" t="s">
        <v>8</v>
      </c>
      <c r="F240" s="130" t="s">
        <v>173</v>
      </c>
      <c r="G240" s="17" t="s">
        <v>450</v>
      </c>
      <c r="H240" s="17"/>
    </row>
    <row r="241" spans="1:8" ht="12.75" customHeight="1">
      <c r="A241" s="77" t="s">
        <v>50</v>
      </c>
      <c r="B241" s="78" t="s">
        <v>51</v>
      </c>
      <c r="C241" s="79" t="s">
        <v>6</v>
      </c>
      <c r="D241" s="11"/>
      <c r="E241" s="77" t="s">
        <v>11</v>
      </c>
      <c r="F241" s="130"/>
      <c r="G241" s="81" t="s">
        <v>12</v>
      </c>
      <c r="H241" s="82" t="s">
        <v>13</v>
      </c>
    </row>
    <row r="242" spans="1:8" ht="12.75">
      <c r="A242" s="83" t="s">
        <v>53</v>
      </c>
      <c r="B242" s="78"/>
      <c r="C242" s="84"/>
      <c r="D242" s="11"/>
      <c r="E242" s="83" t="s">
        <v>14</v>
      </c>
      <c r="F242" s="130"/>
      <c r="G242" s="81"/>
      <c r="H242" s="82"/>
    </row>
    <row r="243" spans="1:8" ht="12.75">
      <c r="A243" s="22"/>
      <c r="B243" s="112">
        <v>15</v>
      </c>
      <c r="C243" s="105" t="s">
        <v>453</v>
      </c>
      <c r="D243" s="88" t="s">
        <v>242</v>
      </c>
      <c r="E243" s="31"/>
      <c r="F243" s="31">
        <v>329.58</v>
      </c>
      <c r="G243" s="28">
        <v>69</v>
      </c>
      <c r="H243" s="28">
        <f>ROUND(F243*G243,2)</f>
        <v>22741.02</v>
      </c>
    </row>
    <row r="244" spans="1:8" ht="12.75">
      <c r="A244" s="22" t="s">
        <v>37</v>
      </c>
      <c r="B244" s="22">
        <v>33</v>
      </c>
      <c r="C244" s="87" t="s">
        <v>174</v>
      </c>
      <c r="D244" s="115" t="s">
        <v>39</v>
      </c>
      <c r="E244" s="116">
        <v>3468.64</v>
      </c>
      <c r="F244" s="116">
        <v>4281.3</v>
      </c>
      <c r="G244" s="28">
        <v>1</v>
      </c>
      <c r="H244" s="28">
        <f>ROUND(F244*G244,2)</f>
        <v>4281.3</v>
      </c>
    </row>
    <row r="245" spans="1:8" ht="12.75">
      <c r="A245" s="131"/>
      <c r="B245" s="131"/>
      <c r="C245" s="56" t="s">
        <v>19</v>
      </c>
      <c r="D245" s="132"/>
      <c r="E245" s="132"/>
      <c r="F245" s="133"/>
      <c r="G245" s="134"/>
      <c r="H245" s="108">
        <f>SUM(H243:H244)</f>
        <v>27022.32</v>
      </c>
    </row>
    <row r="246" spans="1:8" ht="12.75">
      <c r="A246" s="98"/>
      <c r="B246" s="98"/>
      <c r="C246" s="42"/>
      <c r="D246" s="106"/>
      <c r="E246" s="110"/>
      <c r="F246" s="107"/>
      <c r="G246" s="107"/>
      <c r="H246" s="48"/>
    </row>
    <row r="247" spans="1:8" ht="12.75" customHeight="1">
      <c r="A247" s="74" t="s">
        <v>48</v>
      </c>
      <c r="B247" s="74" t="s">
        <v>48</v>
      </c>
      <c r="C247" s="75"/>
      <c r="D247" s="11" t="s">
        <v>49</v>
      </c>
      <c r="E247" s="74" t="s">
        <v>8</v>
      </c>
      <c r="F247" s="130" t="s">
        <v>173</v>
      </c>
      <c r="G247" s="17" t="s">
        <v>450</v>
      </c>
      <c r="H247" s="17"/>
    </row>
    <row r="248" spans="1:8" ht="12.75" customHeight="1">
      <c r="A248" s="77" t="s">
        <v>50</v>
      </c>
      <c r="B248" s="78" t="s">
        <v>51</v>
      </c>
      <c r="C248" s="79" t="s">
        <v>6</v>
      </c>
      <c r="D248" s="11"/>
      <c r="E248" s="77" t="s">
        <v>11</v>
      </c>
      <c r="F248" s="130"/>
      <c r="G248" s="81" t="s">
        <v>12</v>
      </c>
      <c r="H248" s="82" t="s">
        <v>13</v>
      </c>
    </row>
    <row r="249" spans="1:8" ht="12.75">
      <c r="A249" s="83" t="s">
        <v>53</v>
      </c>
      <c r="B249" s="78"/>
      <c r="C249" s="84"/>
      <c r="D249" s="11"/>
      <c r="E249" s="83" t="s">
        <v>14</v>
      </c>
      <c r="F249" s="130"/>
      <c r="G249" s="81"/>
      <c r="H249" s="82"/>
    </row>
    <row r="250" spans="1:8" ht="12.75">
      <c r="A250" s="135"/>
      <c r="B250" s="23">
        <v>1</v>
      </c>
      <c r="C250" s="29" t="s">
        <v>290</v>
      </c>
      <c r="D250" s="30" t="s">
        <v>39</v>
      </c>
      <c r="E250" s="59"/>
      <c r="F250" s="40">
        <v>964.2857142857143</v>
      </c>
      <c r="G250" s="28">
        <v>1</v>
      </c>
      <c r="H250" s="28">
        <f>ROUND(F250*G250,2)</f>
        <v>964.29</v>
      </c>
    </row>
    <row r="251" spans="1:8" ht="12.75" hidden="1">
      <c r="A251" s="135"/>
      <c r="B251" s="23">
        <v>5</v>
      </c>
      <c r="C251" s="29" t="s">
        <v>291</v>
      </c>
      <c r="D251" s="30" t="s">
        <v>39</v>
      </c>
      <c r="E251" s="59"/>
      <c r="F251" s="40">
        <v>3000</v>
      </c>
      <c r="G251" s="28"/>
      <c r="H251" s="28">
        <f>ROUND(F251*G251,2)</f>
        <v>0</v>
      </c>
    </row>
    <row r="252" spans="1:8" ht="12.75" hidden="1">
      <c r="A252" s="135"/>
      <c r="B252" s="23">
        <v>6</v>
      </c>
      <c r="C252" s="29" t="s">
        <v>292</v>
      </c>
      <c r="D252" s="30" t="s">
        <v>39</v>
      </c>
      <c r="E252" s="59"/>
      <c r="F252" s="40">
        <v>142.5</v>
      </c>
      <c r="G252" s="28"/>
      <c r="H252" s="28">
        <f>ROUND(F252*G252,2)</f>
        <v>0</v>
      </c>
    </row>
    <row r="253" spans="1:8" ht="12.75">
      <c r="A253" s="135"/>
      <c r="B253" s="23">
        <v>7</v>
      </c>
      <c r="C253" s="50" t="s">
        <v>256</v>
      </c>
      <c r="D253" s="30" t="s">
        <v>39</v>
      </c>
      <c r="E253" s="59"/>
      <c r="F253" s="40">
        <v>43.01</v>
      </c>
      <c r="G253" s="28">
        <v>1.3</v>
      </c>
      <c r="H253" s="28">
        <f>ROUND(F253*G253,2)</f>
        <v>55.91</v>
      </c>
    </row>
    <row r="254" spans="1:8" ht="12.75">
      <c r="A254" s="135"/>
      <c r="B254" s="23">
        <v>14</v>
      </c>
      <c r="C254" s="29" t="s">
        <v>177</v>
      </c>
      <c r="D254" s="30" t="s">
        <v>39</v>
      </c>
      <c r="E254" s="40"/>
      <c r="F254" s="40">
        <v>282.203333333333</v>
      </c>
      <c r="G254" s="28">
        <v>1</v>
      </c>
      <c r="H254" s="28">
        <f>ROUND(F254*G254,2)</f>
        <v>282.2</v>
      </c>
    </row>
    <row r="255" spans="1:8" ht="12.75">
      <c r="A255" s="136"/>
      <c r="B255" s="137"/>
      <c r="C255" s="138" t="s">
        <v>19</v>
      </c>
      <c r="D255" s="139"/>
      <c r="E255" s="140"/>
      <c r="F255" s="140"/>
      <c r="G255" s="141"/>
      <c r="H255" s="60">
        <f>SUM(H250:H254)</f>
        <v>1302.4</v>
      </c>
    </row>
    <row r="256" spans="1:8" ht="12.75">
      <c r="A256" s="98"/>
      <c r="B256" s="98"/>
      <c r="C256" s="42"/>
      <c r="D256" s="106"/>
      <c r="E256" s="110"/>
      <c r="F256" s="107"/>
      <c r="G256" s="107"/>
      <c r="H256" s="48"/>
    </row>
    <row r="257" spans="1:8" ht="12.75">
      <c r="A257" s="98"/>
      <c r="B257" s="98"/>
      <c r="C257" s="42"/>
      <c r="D257" s="106"/>
      <c r="E257" s="106"/>
      <c r="F257" s="107"/>
      <c r="G257" s="107"/>
      <c r="H257" s="48"/>
    </row>
    <row r="258" spans="1:8" ht="12.75" customHeight="1">
      <c r="A258" s="74" t="s">
        <v>48</v>
      </c>
      <c r="B258" s="74" t="s">
        <v>48</v>
      </c>
      <c r="C258" s="75"/>
      <c r="D258" s="11" t="s">
        <v>49</v>
      </c>
      <c r="E258" s="74" t="s">
        <v>8</v>
      </c>
      <c r="F258" s="130" t="s">
        <v>173</v>
      </c>
      <c r="G258" s="17" t="s">
        <v>450</v>
      </c>
      <c r="H258" s="17"/>
    </row>
    <row r="259" spans="1:8" ht="12.75" customHeight="1">
      <c r="A259" s="77" t="s">
        <v>50</v>
      </c>
      <c r="B259" s="78" t="s">
        <v>51</v>
      </c>
      <c r="C259" s="79" t="s">
        <v>6</v>
      </c>
      <c r="D259" s="11"/>
      <c r="E259" s="77" t="s">
        <v>11</v>
      </c>
      <c r="F259" s="130"/>
      <c r="G259" s="81" t="s">
        <v>12</v>
      </c>
      <c r="H259" s="82" t="s">
        <v>13</v>
      </c>
    </row>
    <row r="260" spans="1:8" ht="12.75">
      <c r="A260" s="83" t="s">
        <v>53</v>
      </c>
      <c r="B260" s="78"/>
      <c r="C260" s="84"/>
      <c r="D260" s="11"/>
      <c r="E260" s="83" t="s">
        <v>14</v>
      </c>
      <c r="F260" s="130"/>
      <c r="G260" s="81"/>
      <c r="H260" s="82"/>
    </row>
    <row r="261" spans="1:8" ht="12.75">
      <c r="A261" s="135"/>
      <c r="B261" s="23">
        <v>19</v>
      </c>
      <c r="C261" s="29" t="s">
        <v>180</v>
      </c>
      <c r="D261" s="30" t="s">
        <v>181</v>
      </c>
      <c r="E261" s="40"/>
      <c r="F261" s="40"/>
      <c r="G261" s="28">
        <v>0.65</v>
      </c>
      <c r="H261" s="28">
        <f>ROUND(F261*G261,2)</f>
        <v>0</v>
      </c>
    </row>
    <row r="262" spans="1:8" ht="12.75">
      <c r="A262" s="136"/>
      <c r="B262" s="137"/>
      <c r="C262" s="138" t="s">
        <v>19</v>
      </c>
      <c r="D262" s="139"/>
      <c r="E262" s="140"/>
      <c r="F262" s="140"/>
      <c r="G262" s="141"/>
      <c r="H262" s="60">
        <f>SUM(H261)</f>
        <v>0</v>
      </c>
    </row>
    <row r="263" spans="1:8" ht="12.75">
      <c r="A263" s="98"/>
      <c r="B263" s="98"/>
      <c r="C263" s="2"/>
      <c r="D263" s="139"/>
      <c r="E263" s="42"/>
      <c r="F263" s="133"/>
      <c r="G263" s="107"/>
      <c r="H263" s="48"/>
    </row>
    <row r="264" spans="1:8" ht="12.75">
      <c r="A264" s="142"/>
      <c r="B264" s="142"/>
      <c r="C264" s="143" t="s">
        <v>182</v>
      </c>
      <c r="D264" s="139"/>
      <c r="E264" s="143"/>
      <c r="F264" s="144"/>
      <c r="G264" s="134"/>
      <c r="H264" s="60">
        <f>H262+H255+H245+H237+H223+H207+H186+H175+H145</f>
        <v>569414.78</v>
      </c>
    </row>
    <row r="265" spans="1:8" ht="12.75">
      <c r="A265" s="131"/>
      <c r="B265" s="131"/>
      <c r="C265" s="56"/>
      <c r="D265" s="139"/>
      <c r="E265" s="132"/>
      <c r="F265" s="132"/>
      <c r="G265" s="107"/>
      <c r="H265" s="48"/>
    </row>
    <row r="266" spans="1:8" ht="12.75" customHeight="1">
      <c r="A266" s="221"/>
      <c r="B266" s="221"/>
      <c r="C266" s="145" t="s">
        <v>184</v>
      </c>
      <c r="D266" s="145"/>
      <c r="E266" s="145"/>
      <c r="F266" s="145"/>
      <c r="G266" s="232"/>
      <c r="H266" s="232"/>
    </row>
    <row r="267" spans="3:6" ht="12.75" customHeight="1">
      <c r="C267" s="145" t="s">
        <v>185</v>
      </c>
      <c r="D267" s="145"/>
      <c r="E267" s="145"/>
      <c r="F267" s="145"/>
    </row>
    <row r="268" spans="3:6" ht="12.75">
      <c r="C268" s="61"/>
      <c r="D268" s="147"/>
      <c r="E268" s="148"/>
      <c r="F268" s="148"/>
    </row>
    <row r="269" spans="3:6" ht="12.75">
      <c r="C269" s="151" t="s">
        <v>186</v>
      </c>
      <c r="D269" s="151"/>
      <c r="E269" s="151"/>
      <c r="F269" s="151"/>
    </row>
    <row r="270" spans="3:6" ht="12.75">
      <c r="C270" s="99"/>
      <c r="D270" s="153"/>
      <c r="E270" s="154"/>
      <c r="F270" s="154"/>
    </row>
    <row r="271" spans="3:6" ht="12.75">
      <c r="C271" s="151" t="s">
        <v>187</v>
      </c>
      <c r="D271" s="151"/>
      <c r="E271" s="151"/>
      <c r="F271" s="151"/>
    </row>
    <row r="272" spans="3:6" ht="12.75">
      <c r="C272" s="157"/>
      <c r="D272" s="158"/>
      <c r="E272" s="159"/>
      <c r="F272" s="159"/>
    </row>
    <row r="273" spans="3:6" ht="12.75" customHeight="1">
      <c r="C273" s="145" t="s">
        <v>188</v>
      </c>
      <c r="D273" s="145"/>
      <c r="E273" s="145"/>
      <c r="F273" s="145"/>
    </row>
    <row r="274" spans="3:6" ht="12.75" customHeight="1">
      <c r="C274" s="145" t="s">
        <v>189</v>
      </c>
      <c r="D274" s="145"/>
      <c r="E274" s="145"/>
      <c r="F274" s="145"/>
    </row>
    <row r="275" spans="3:6" ht="12.75">
      <c r="C275" s="61"/>
      <c r="D275" s="147"/>
      <c r="E275" s="148"/>
      <c r="F275" s="148"/>
    </row>
    <row r="276" spans="3:6" ht="12.75">
      <c r="C276" s="151" t="s">
        <v>190</v>
      </c>
      <c r="D276" s="151"/>
      <c r="E276" s="151"/>
      <c r="F276" s="151"/>
    </row>
    <row r="277" spans="3:6" ht="12.75">
      <c r="C277" s="99"/>
      <c r="D277" s="153"/>
      <c r="E277" s="154"/>
      <c r="F277" s="154"/>
    </row>
    <row r="278" spans="3:6" ht="12.75">
      <c r="C278" s="151" t="s">
        <v>191</v>
      </c>
      <c r="D278" s="151"/>
      <c r="E278" s="151"/>
      <c r="F278" s="151"/>
    </row>
  </sheetData>
  <sheetProtection selectLockedCells="1" selectUnlockedCells="1"/>
  <mergeCells count="100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7:A39"/>
    <mergeCell ref="B37:B39"/>
    <mergeCell ref="C37:C39"/>
    <mergeCell ref="D37:D39"/>
    <mergeCell ref="F37:F39"/>
    <mergeCell ref="G37:H37"/>
    <mergeCell ref="G38:G39"/>
    <mergeCell ref="H38:H39"/>
    <mergeCell ref="A45:F45"/>
    <mergeCell ref="A46:F46"/>
    <mergeCell ref="A47:F47"/>
    <mergeCell ref="G50:H50"/>
    <mergeCell ref="G51:G52"/>
    <mergeCell ref="H51:H52"/>
    <mergeCell ref="D148:D150"/>
    <mergeCell ref="G148:H148"/>
    <mergeCell ref="B149:B150"/>
    <mergeCell ref="G149:G150"/>
    <mergeCell ref="H149:H150"/>
    <mergeCell ref="D179:D181"/>
    <mergeCell ref="G179:H179"/>
    <mergeCell ref="B180:B181"/>
    <mergeCell ref="G180:G181"/>
    <mergeCell ref="H180:H181"/>
    <mergeCell ref="D190:D192"/>
    <mergeCell ref="G190:H190"/>
    <mergeCell ref="B191:B192"/>
    <mergeCell ref="G191:G192"/>
    <mergeCell ref="H191:H192"/>
    <mergeCell ref="D210:D212"/>
    <mergeCell ref="G210:H210"/>
    <mergeCell ref="B211:B212"/>
    <mergeCell ref="G211:G212"/>
    <mergeCell ref="H211:H212"/>
    <mergeCell ref="D225:D227"/>
    <mergeCell ref="G225:H225"/>
    <mergeCell ref="B226:B227"/>
    <mergeCell ref="G226:G227"/>
    <mergeCell ref="H226:H227"/>
    <mergeCell ref="D240:D242"/>
    <mergeCell ref="F240:F242"/>
    <mergeCell ref="G240:H240"/>
    <mergeCell ref="B241:B242"/>
    <mergeCell ref="G241:G242"/>
    <mergeCell ref="H241:H242"/>
    <mergeCell ref="D247:D249"/>
    <mergeCell ref="F247:F249"/>
    <mergeCell ref="G247:H247"/>
    <mergeCell ref="B248:B249"/>
    <mergeCell ref="G248:G249"/>
    <mergeCell ref="H248:H249"/>
    <mergeCell ref="D258:D260"/>
    <mergeCell ref="F258:F260"/>
    <mergeCell ref="G258:H258"/>
    <mergeCell ref="B259:B260"/>
    <mergeCell ref="G259:G260"/>
    <mergeCell ref="H259:H260"/>
    <mergeCell ref="C266:F266"/>
    <mergeCell ref="C267:F267"/>
    <mergeCell ref="C269:F269"/>
    <mergeCell ref="C271:F271"/>
    <mergeCell ref="C273:F273"/>
    <mergeCell ref="C274:F274"/>
    <mergeCell ref="C276:F276"/>
    <mergeCell ref="C278:F278"/>
  </mergeCells>
  <printOptions/>
  <pageMargins left="0.7479166666666667" right="0.2361111111111111" top="0.2701388888888889" bottom="0.4722222222222222" header="0.5118055555555555" footer="0.2361111111111111"/>
  <pageSetup horizontalDpi="300" verticalDpi="300" orientation="portrait" paperSize="9" scale="85"/>
  <headerFooter alignWithMargins="0">
    <oddFooter>&amp;CСтраница &amp;P&amp;P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">
      <selection activeCell="A179" sqref="A179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454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5.28</v>
      </c>
      <c r="H9" s="28">
        <f>ROUND(F9*G9,2)</f>
        <v>6005.89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2.9</v>
      </c>
      <c r="H10" s="28">
        <f>ROUND(F10*G10,2)</f>
        <v>4087.9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10093.79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454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2.902</v>
      </c>
      <c r="H17" s="28">
        <f>SUM(E17:G17)</f>
        <v>1913.3120000000001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1913.3120000000001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454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4.006</v>
      </c>
      <c r="H24" s="28">
        <f>ROUND(F24*G24,2)</f>
        <v>5696.09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4.006</v>
      </c>
      <c r="H25" s="28">
        <f>ROUND(F25*G25,2)</f>
        <v>4235.02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9931.11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454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2914.49</v>
      </c>
      <c r="G33" s="28">
        <v>0</v>
      </c>
      <c r="H33" s="28">
        <f>ROUND(F33*G33,2)</f>
        <v>0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80.88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45"/>
      <c r="G36" s="45"/>
      <c r="H36" s="255"/>
    </row>
    <row r="37" spans="1:8" ht="12.75">
      <c r="A37" s="43"/>
      <c r="B37" s="43"/>
      <c r="C37" s="61" t="s">
        <v>43</v>
      </c>
      <c r="D37" s="62"/>
      <c r="E37" s="62"/>
      <c r="F37" s="62"/>
      <c r="G37" s="63"/>
      <c r="H37" s="64">
        <f>H34+H26+H18+H11</f>
        <v>22019.092</v>
      </c>
    </row>
    <row r="39" spans="1:8" ht="12.75">
      <c r="A39" s="3" t="s">
        <v>44</v>
      </c>
      <c r="B39" s="3"/>
      <c r="C39" s="3"/>
      <c r="D39" s="3"/>
      <c r="E39" s="3"/>
      <c r="F39" s="3"/>
      <c r="G39" s="65"/>
      <c r="H39" s="66"/>
    </row>
    <row r="40" spans="1:8" ht="12.75">
      <c r="A40" s="3" t="s">
        <v>45</v>
      </c>
      <c r="B40" s="3"/>
      <c r="C40" s="3"/>
      <c r="D40" s="3"/>
      <c r="E40" s="3"/>
      <c r="F40" s="3"/>
      <c r="G40" s="65"/>
      <c r="H40" s="66"/>
    </row>
    <row r="41" spans="1:8" ht="12.75">
      <c r="A41" s="3" t="s">
        <v>46</v>
      </c>
      <c r="B41" s="3"/>
      <c r="C41" s="3"/>
      <c r="D41" s="3"/>
      <c r="E41" s="3"/>
      <c r="F41" s="3"/>
      <c r="G41" s="65"/>
      <c r="H41" s="66"/>
    </row>
    <row r="42" spans="1:8" ht="12.75">
      <c r="A42" s="161"/>
      <c r="B42" s="162"/>
      <c r="C42" s="163"/>
      <c r="D42" s="161"/>
      <c r="E42" s="161"/>
      <c r="F42" s="134"/>
      <c r="G42" s="134"/>
      <c r="H42" s="48"/>
    </row>
    <row r="43" spans="1:8" ht="12.75">
      <c r="A43" s="67" t="s">
        <v>47</v>
      </c>
      <c r="B43" s="68"/>
      <c r="C43" s="69"/>
      <c r="D43" s="70"/>
      <c r="E43" s="70"/>
      <c r="F43" s="71"/>
      <c r="G43" s="72"/>
      <c r="H43" s="73"/>
    </row>
    <row r="44" spans="1:8" ht="12.75" customHeight="1">
      <c r="A44" s="74" t="s">
        <v>48</v>
      </c>
      <c r="B44" s="74" t="s">
        <v>48</v>
      </c>
      <c r="C44" s="75"/>
      <c r="D44" s="11" t="s">
        <v>49</v>
      </c>
      <c r="E44" s="74" t="s">
        <v>8</v>
      </c>
      <c r="F44" s="130" t="s">
        <v>173</v>
      </c>
      <c r="G44" s="17" t="s">
        <v>454</v>
      </c>
      <c r="H44" s="17"/>
    </row>
    <row r="45" spans="1:8" ht="12.75" customHeight="1">
      <c r="A45" s="77" t="s">
        <v>50</v>
      </c>
      <c r="B45" s="78" t="s">
        <v>51</v>
      </c>
      <c r="C45" s="79" t="s">
        <v>6</v>
      </c>
      <c r="D45" s="11"/>
      <c r="E45" s="77" t="s">
        <v>11</v>
      </c>
      <c r="F45" s="130"/>
      <c r="G45" s="81" t="s">
        <v>12</v>
      </c>
      <c r="H45" s="82" t="s">
        <v>13</v>
      </c>
    </row>
    <row r="46" spans="1:8" ht="12.75">
      <c r="A46" s="83" t="s">
        <v>53</v>
      </c>
      <c r="B46" s="78"/>
      <c r="C46" s="84"/>
      <c r="D46" s="11"/>
      <c r="E46" s="83" t="s">
        <v>14</v>
      </c>
      <c r="F46" s="130"/>
      <c r="G46" s="81"/>
      <c r="H46" s="82"/>
    </row>
    <row r="47" spans="1:8" ht="12.75">
      <c r="A47" s="22" t="s">
        <v>15</v>
      </c>
      <c r="B47" s="86"/>
      <c r="C47" s="87" t="s">
        <v>196</v>
      </c>
      <c r="D47" s="88" t="s">
        <v>33</v>
      </c>
      <c r="E47" s="31"/>
      <c r="F47" s="31"/>
      <c r="G47" s="26"/>
      <c r="H47" s="164"/>
    </row>
    <row r="48" spans="1:8" ht="12.75">
      <c r="A48" s="22" t="s">
        <v>15</v>
      </c>
      <c r="B48" s="86">
        <v>13</v>
      </c>
      <c r="C48" s="89" t="s">
        <v>197</v>
      </c>
      <c r="D48" s="88"/>
      <c r="E48" s="31">
        <v>1658.3</v>
      </c>
      <c r="F48" s="90">
        <v>602.23</v>
      </c>
      <c r="G48" s="28">
        <v>2</v>
      </c>
      <c r="H48" s="28">
        <f>ROUND(F48*G48,2)</f>
        <v>1204.46</v>
      </c>
    </row>
    <row r="49" spans="1:8" ht="12.75">
      <c r="A49" s="22" t="s">
        <v>15</v>
      </c>
      <c r="B49" s="86"/>
      <c r="C49" s="87" t="s">
        <v>54</v>
      </c>
      <c r="D49" s="88" t="s">
        <v>55</v>
      </c>
      <c r="E49" s="31"/>
      <c r="F49" s="31">
        <v>0</v>
      </c>
      <c r="G49" s="28">
        <v>0</v>
      </c>
      <c r="H49" s="28">
        <v>0</v>
      </c>
    </row>
    <row r="50" spans="1:8" ht="12.75">
      <c r="A50" s="22" t="s">
        <v>15</v>
      </c>
      <c r="B50" s="86">
        <v>15</v>
      </c>
      <c r="C50" s="89" t="s">
        <v>56</v>
      </c>
      <c r="D50" s="88"/>
      <c r="E50" s="31">
        <v>47.94</v>
      </c>
      <c r="F50" s="90">
        <v>696.18</v>
      </c>
      <c r="G50" s="28">
        <v>25.05</v>
      </c>
      <c r="H50" s="28">
        <f aca="true" t="shared" si="0" ref="H50:H55">ROUND(F50*G50,2)</f>
        <v>17439.31</v>
      </c>
    </row>
    <row r="51" spans="1:8" ht="12.75">
      <c r="A51" s="22" t="s">
        <v>15</v>
      </c>
      <c r="B51" s="86">
        <v>16</v>
      </c>
      <c r="C51" s="89" t="s">
        <v>57</v>
      </c>
      <c r="D51" s="88"/>
      <c r="E51" s="31">
        <v>60.97</v>
      </c>
      <c r="F51" s="90">
        <v>744.93</v>
      </c>
      <c r="G51" s="28">
        <v>28</v>
      </c>
      <c r="H51" s="28">
        <f t="shared" si="0"/>
        <v>20858.04</v>
      </c>
    </row>
    <row r="52" spans="1:8" ht="12.75">
      <c r="A52" s="22" t="s">
        <v>15</v>
      </c>
      <c r="B52" s="86">
        <v>17</v>
      </c>
      <c r="C52" s="89" t="s">
        <v>58</v>
      </c>
      <c r="D52" s="88"/>
      <c r="E52" s="31">
        <v>82.53</v>
      </c>
      <c r="F52" s="90">
        <v>807.72</v>
      </c>
      <c r="G52" s="28">
        <v>22.1</v>
      </c>
      <c r="H52" s="28">
        <f t="shared" si="0"/>
        <v>17850.61</v>
      </c>
    </row>
    <row r="53" spans="1:8" ht="12.75">
      <c r="A53" s="22" t="s">
        <v>15</v>
      </c>
      <c r="B53" s="86">
        <v>19</v>
      </c>
      <c r="C53" s="89" t="s">
        <v>60</v>
      </c>
      <c r="D53" s="88"/>
      <c r="E53" s="31">
        <v>177.05</v>
      </c>
      <c r="F53" s="90">
        <v>1002.72</v>
      </c>
      <c r="G53" s="28">
        <v>37</v>
      </c>
      <c r="H53" s="28">
        <f t="shared" si="0"/>
        <v>37100.64</v>
      </c>
    </row>
    <row r="54" spans="1:8" ht="12.75">
      <c r="A54" s="22" t="s">
        <v>15</v>
      </c>
      <c r="B54" s="86">
        <v>20</v>
      </c>
      <c r="C54" s="89" t="s">
        <v>61</v>
      </c>
      <c r="D54" s="88"/>
      <c r="E54" s="31">
        <v>199.87</v>
      </c>
      <c r="F54" s="90">
        <v>1065.09</v>
      </c>
      <c r="G54" s="28">
        <v>41</v>
      </c>
      <c r="H54" s="28">
        <f t="shared" si="0"/>
        <v>43668.69</v>
      </c>
    </row>
    <row r="55" spans="1:8" ht="12.75">
      <c r="A55" s="22" t="s">
        <v>15</v>
      </c>
      <c r="B55" s="86">
        <v>23</v>
      </c>
      <c r="C55" s="89" t="s">
        <v>62</v>
      </c>
      <c r="D55" s="88"/>
      <c r="E55" s="31">
        <v>241.48</v>
      </c>
      <c r="F55" s="90">
        <v>895.68</v>
      </c>
      <c r="G55" s="28">
        <v>34</v>
      </c>
      <c r="H55" s="28">
        <f t="shared" si="0"/>
        <v>30453.12</v>
      </c>
    </row>
    <row r="56" spans="1:8" ht="12.75">
      <c r="A56" s="22" t="s">
        <v>15</v>
      </c>
      <c r="B56" s="86"/>
      <c r="C56" s="87" t="s">
        <v>67</v>
      </c>
      <c r="D56" s="88" t="s">
        <v>55</v>
      </c>
      <c r="E56" s="31"/>
      <c r="F56" s="31">
        <v>0</v>
      </c>
      <c r="G56" s="26"/>
      <c r="H56" s="164"/>
    </row>
    <row r="57" spans="1:8" ht="12.75">
      <c r="A57" s="22" t="s">
        <v>15</v>
      </c>
      <c r="B57" s="86">
        <v>34</v>
      </c>
      <c r="C57" s="89" t="s">
        <v>66</v>
      </c>
      <c r="D57" s="88"/>
      <c r="E57" s="31">
        <v>308.32</v>
      </c>
      <c r="F57" s="90">
        <v>1152.8</v>
      </c>
      <c r="G57" s="28">
        <v>7</v>
      </c>
      <c r="H57" s="28">
        <f aca="true" t="shared" si="1" ref="H57:H79">ROUND(F57*G57,2)</f>
        <v>8069.6</v>
      </c>
    </row>
    <row r="58" spans="1:8" ht="12.75">
      <c r="A58" s="22" t="s">
        <v>15</v>
      </c>
      <c r="B58" s="86">
        <v>35</v>
      </c>
      <c r="C58" s="87" t="s">
        <v>68</v>
      </c>
      <c r="D58" s="88" t="s">
        <v>69</v>
      </c>
      <c r="E58" s="31">
        <v>13.1</v>
      </c>
      <c r="F58" s="90">
        <v>175.66</v>
      </c>
      <c r="G58" s="28">
        <v>11</v>
      </c>
      <c r="H58" s="28">
        <f t="shared" si="1"/>
        <v>1932.26</v>
      </c>
    </row>
    <row r="59" spans="1:8" ht="12.75">
      <c r="A59" s="22" t="s">
        <v>15</v>
      </c>
      <c r="B59" s="86"/>
      <c r="C59" s="87" t="s">
        <v>70</v>
      </c>
      <c r="D59" s="88" t="s">
        <v>71</v>
      </c>
      <c r="E59" s="31"/>
      <c r="F59" s="31"/>
      <c r="G59" s="26"/>
      <c r="H59" s="28">
        <f t="shared" si="1"/>
        <v>0</v>
      </c>
    </row>
    <row r="60" spans="1:8" ht="12.75">
      <c r="A60" s="22" t="s">
        <v>15</v>
      </c>
      <c r="B60" s="86">
        <v>40</v>
      </c>
      <c r="C60" s="89" t="s">
        <v>72</v>
      </c>
      <c r="D60" s="88"/>
      <c r="E60" s="31">
        <v>70.92</v>
      </c>
      <c r="F60" s="90">
        <v>256.17</v>
      </c>
      <c r="G60" s="28">
        <v>4</v>
      </c>
      <c r="H60" s="28">
        <f t="shared" si="1"/>
        <v>1024.68</v>
      </c>
    </row>
    <row r="61" spans="1:8" ht="12.75">
      <c r="A61" s="22" t="s">
        <v>15</v>
      </c>
      <c r="B61" s="86">
        <v>53</v>
      </c>
      <c r="C61" s="87" t="s">
        <v>78</v>
      </c>
      <c r="D61" s="88" t="s">
        <v>33</v>
      </c>
      <c r="E61" s="31">
        <v>92.22</v>
      </c>
      <c r="F61" s="90">
        <v>280.13</v>
      </c>
      <c r="G61" s="28">
        <v>32</v>
      </c>
      <c r="H61" s="28">
        <f t="shared" si="1"/>
        <v>8964.16</v>
      </c>
    </row>
    <row r="62" spans="1:8" ht="12.75">
      <c r="A62" s="22" t="s">
        <v>15</v>
      </c>
      <c r="B62" s="86">
        <v>54</v>
      </c>
      <c r="C62" s="87" t="s">
        <v>79</v>
      </c>
      <c r="D62" s="88" t="s">
        <v>33</v>
      </c>
      <c r="E62" s="31">
        <v>245.01</v>
      </c>
      <c r="F62" s="90">
        <v>492.88</v>
      </c>
      <c r="G62" s="28">
        <v>41</v>
      </c>
      <c r="H62" s="28">
        <f t="shared" si="1"/>
        <v>20208.08</v>
      </c>
    </row>
    <row r="63" spans="1:8" ht="12.75">
      <c r="A63" s="22" t="s">
        <v>15</v>
      </c>
      <c r="B63" s="86">
        <v>55</v>
      </c>
      <c r="C63" s="87" t="s">
        <v>80</v>
      </c>
      <c r="D63" s="88" t="s">
        <v>33</v>
      </c>
      <c r="E63" s="31">
        <v>428.36</v>
      </c>
      <c r="F63" s="90">
        <v>748.18</v>
      </c>
      <c r="G63" s="28">
        <v>1</v>
      </c>
      <c r="H63" s="28">
        <f t="shared" si="1"/>
        <v>748.18</v>
      </c>
    </row>
    <row r="64" spans="1:8" ht="12.75">
      <c r="A64" s="38" t="s">
        <v>15</v>
      </c>
      <c r="B64" s="86">
        <v>66</v>
      </c>
      <c r="C64" s="87" t="s">
        <v>84</v>
      </c>
      <c r="D64" s="88" t="s">
        <v>33</v>
      </c>
      <c r="E64" s="31">
        <v>21.59</v>
      </c>
      <c r="F64" s="90">
        <v>137.36</v>
      </c>
      <c r="G64" s="28">
        <v>73</v>
      </c>
      <c r="H64" s="28">
        <f t="shared" si="1"/>
        <v>10027.28</v>
      </c>
    </row>
    <row r="65" spans="1:8" ht="12.75">
      <c r="A65" s="38" t="s">
        <v>15</v>
      </c>
      <c r="B65" s="92">
        <v>67</v>
      </c>
      <c r="C65" s="87" t="s">
        <v>85</v>
      </c>
      <c r="D65" s="88" t="s">
        <v>33</v>
      </c>
      <c r="E65" s="31">
        <v>11.31</v>
      </c>
      <c r="F65" s="90">
        <v>57.34</v>
      </c>
      <c r="G65" s="28">
        <v>365</v>
      </c>
      <c r="H65" s="28">
        <f t="shared" si="1"/>
        <v>20929.1</v>
      </c>
    </row>
    <row r="66" spans="1:8" ht="12.75">
      <c r="A66" s="38" t="s">
        <v>15</v>
      </c>
      <c r="B66" s="86">
        <v>78</v>
      </c>
      <c r="C66" s="87" t="s">
        <v>86</v>
      </c>
      <c r="D66" s="88" t="s">
        <v>87</v>
      </c>
      <c r="E66" s="31">
        <v>8.61</v>
      </c>
      <c r="F66" s="90">
        <v>52.46</v>
      </c>
      <c r="G66" s="28">
        <v>1</v>
      </c>
      <c r="H66" s="28">
        <f t="shared" si="1"/>
        <v>52.46</v>
      </c>
    </row>
    <row r="67" spans="1:8" ht="12.75">
      <c r="A67" s="38" t="s">
        <v>15</v>
      </c>
      <c r="B67" s="86">
        <v>88</v>
      </c>
      <c r="C67" s="87" t="s">
        <v>200</v>
      </c>
      <c r="D67" s="93" t="s">
        <v>71</v>
      </c>
      <c r="E67" s="59">
        <v>175.44</v>
      </c>
      <c r="F67" s="90">
        <v>791.04</v>
      </c>
      <c r="G67" s="28">
        <v>1</v>
      </c>
      <c r="H67" s="28">
        <f t="shared" si="1"/>
        <v>791.04</v>
      </c>
    </row>
    <row r="68" spans="1:8" ht="12.75">
      <c r="A68" s="38" t="s">
        <v>15</v>
      </c>
      <c r="B68" s="86">
        <v>90</v>
      </c>
      <c r="C68" s="87" t="s">
        <v>90</v>
      </c>
      <c r="D68" s="93" t="s">
        <v>91</v>
      </c>
      <c r="E68" s="59">
        <v>140.87</v>
      </c>
      <c r="F68" s="90">
        <v>641.96</v>
      </c>
      <c r="G68" s="28">
        <v>7</v>
      </c>
      <c r="H68" s="28">
        <f t="shared" si="1"/>
        <v>4493.72</v>
      </c>
    </row>
    <row r="69" spans="1:8" ht="12.75">
      <c r="A69" s="38" t="s">
        <v>15</v>
      </c>
      <c r="B69" s="92">
        <v>91</v>
      </c>
      <c r="C69" s="87" t="s">
        <v>92</v>
      </c>
      <c r="D69" s="93" t="s">
        <v>41</v>
      </c>
      <c r="E69" s="59"/>
      <c r="F69" s="90">
        <v>117.41</v>
      </c>
      <c r="G69" s="28">
        <v>2</v>
      </c>
      <c r="H69" s="28">
        <f t="shared" si="1"/>
        <v>234.82</v>
      </c>
    </row>
    <row r="70" spans="1:8" ht="12.75">
      <c r="A70" s="38" t="s">
        <v>96</v>
      </c>
      <c r="B70" s="94" t="s">
        <v>97</v>
      </c>
      <c r="C70" s="87" t="s">
        <v>98</v>
      </c>
      <c r="D70" s="30" t="s">
        <v>39</v>
      </c>
      <c r="E70" s="23"/>
      <c r="F70" s="95">
        <v>14295.65</v>
      </c>
      <c r="G70" s="28"/>
      <c r="H70" s="28">
        <f t="shared" si="1"/>
        <v>0</v>
      </c>
    </row>
    <row r="71" spans="1:8" ht="12.75">
      <c r="A71" s="38" t="s">
        <v>96</v>
      </c>
      <c r="B71" s="94">
        <v>111</v>
      </c>
      <c r="C71" s="29" t="s">
        <v>99</v>
      </c>
      <c r="D71" s="30" t="s">
        <v>100</v>
      </c>
      <c r="E71" s="95"/>
      <c r="F71" s="90">
        <v>0</v>
      </c>
      <c r="G71" s="28">
        <v>0</v>
      </c>
      <c r="H71" s="28">
        <f t="shared" si="1"/>
        <v>0</v>
      </c>
    </row>
    <row r="72" spans="1:8" ht="12.75">
      <c r="A72" s="38" t="s">
        <v>96</v>
      </c>
      <c r="B72" s="94">
        <v>112</v>
      </c>
      <c r="C72" s="96" t="s">
        <v>101</v>
      </c>
      <c r="D72" s="30" t="s">
        <v>102</v>
      </c>
      <c r="E72" s="95">
        <v>12.03</v>
      </c>
      <c r="F72" s="90">
        <v>150.67</v>
      </c>
      <c r="G72" s="28">
        <v>12</v>
      </c>
      <c r="H72" s="28">
        <f t="shared" si="1"/>
        <v>1808.04</v>
      </c>
    </row>
    <row r="73" spans="1:8" ht="12.75">
      <c r="A73" s="38" t="s">
        <v>96</v>
      </c>
      <c r="B73" s="94"/>
      <c r="C73" s="29" t="s">
        <v>103</v>
      </c>
      <c r="D73" s="30"/>
      <c r="E73" s="95"/>
      <c r="F73" s="95">
        <v>244.22</v>
      </c>
      <c r="G73" s="28">
        <v>197.5</v>
      </c>
      <c r="H73" s="28">
        <f t="shared" si="1"/>
        <v>48233.45</v>
      </c>
    </row>
    <row r="74" spans="1:8" ht="12.75">
      <c r="A74" s="38" t="s">
        <v>96</v>
      </c>
      <c r="B74" s="94">
        <v>116</v>
      </c>
      <c r="C74" s="29" t="s">
        <v>104</v>
      </c>
      <c r="D74" s="30" t="s">
        <v>102</v>
      </c>
      <c r="E74" s="95"/>
      <c r="F74" s="90"/>
      <c r="G74" s="28"/>
      <c r="H74" s="28">
        <f t="shared" si="1"/>
        <v>0</v>
      </c>
    </row>
    <row r="75" spans="1:8" ht="12.75">
      <c r="A75" s="38" t="s">
        <v>96</v>
      </c>
      <c r="B75" s="94"/>
      <c r="C75" s="96" t="s">
        <v>105</v>
      </c>
      <c r="D75" s="30" t="s">
        <v>230</v>
      </c>
      <c r="E75" s="95">
        <v>4.24</v>
      </c>
      <c r="F75" s="95">
        <v>69.02</v>
      </c>
      <c r="G75" s="28">
        <v>2</v>
      </c>
      <c r="H75" s="28">
        <f t="shared" si="1"/>
        <v>138.04</v>
      </c>
    </row>
    <row r="76" spans="1:8" ht="12.75">
      <c r="A76" s="38" t="s">
        <v>96</v>
      </c>
      <c r="B76" s="94">
        <v>117</v>
      </c>
      <c r="C76" s="96" t="s">
        <v>106</v>
      </c>
      <c r="D76" s="30"/>
      <c r="E76" s="95">
        <v>4.24</v>
      </c>
      <c r="F76" s="90">
        <v>55.42</v>
      </c>
      <c r="G76" s="28">
        <v>2</v>
      </c>
      <c r="H76" s="28">
        <f t="shared" si="1"/>
        <v>110.84</v>
      </c>
    </row>
    <row r="77" spans="1:8" ht="12.75">
      <c r="A77" s="38" t="s">
        <v>96</v>
      </c>
      <c r="B77" s="94">
        <v>118</v>
      </c>
      <c r="C77" s="29" t="s">
        <v>107</v>
      </c>
      <c r="D77" s="30"/>
      <c r="E77" s="95"/>
      <c r="F77" s="90"/>
      <c r="G77" s="28"/>
      <c r="H77" s="28">
        <f t="shared" si="1"/>
        <v>0</v>
      </c>
    </row>
    <row r="78" spans="1:8" ht="12.75">
      <c r="A78" s="38" t="s">
        <v>96</v>
      </c>
      <c r="B78" s="94">
        <v>119</v>
      </c>
      <c r="C78" s="96" t="s">
        <v>231</v>
      </c>
      <c r="D78" s="30" t="s">
        <v>232</v>
      </c>
      <c r="E78" s="95">
        <v>3.85</v>
      </c>
      <c r="F78" s="90">
        <v>84.66</v>
      </c>
      <c r="G78" s="28"/>
      <c r="H78" s="28">
        <f t="shared" si="1"/>
        <v>0</v>
      </c>
    </row>
    <row r="79" spans="1:8" ht="12.75">
      <c r="A79" s="38" t="s">
        <v>96</v>
      </c>
      <c r="B79" s="94">
        <v>120</v>
      </c>
      <c r="C79" s="96" t="s">
        <v>108</v>
      </c>
      <c r="D79" s="30" t="s">
        <v>109</v>
      </c>
      <c r="E79" s="95">
        <v>1.58</v>
      </c>
      <c r="F79" s="90">
        <v>61.63</v>
      </c>
      <c r="G79" s="28"/>
      <c r="H79" s="28">
        <f t="shared" si="1"/>
        <v>0</v>
      </c>
    </row>
    <row r="80" spans="1:8" ht="12.75">
      <c r="A80" s="97"/>
      <c r="B80" s="98"/>
      <c r="C80" s="99"/>
      <c r="D80" s="100"/>
      <c r="E80" s="2"/>
      <c r="F80" s="107"/>
      <c r="G80" s="101"/>
      <c r="H80" s="37">
        <f>SUM(H48:H79)</f>
        <v>296340.62000000005</v>
      </c>
    </row>
    <row r="81" spans="1:8" ht="12.75">
      <c r="A81" s="97"/>
      <c r="B81" s="98"/>
      <c r="C81" s="179"/>
      <c r="D81" s="98"/>
      <c r="E81" s="2"/>
      <c r="F81" s="2"/>
      <c r="G81" s="177"/>
      <c r="H81" s="178"/>
    </row>
    <row r="82" spans="1:8" ht="12.75">
      <c r="A82" s="67" t="s">
        <v>112</v>
      </c>
      <c r="B82" s="68"/>
      <c r="C82" s="69"/>
      <c r="D82" s="70"/>
      <c r="E82" s="70"/>
      <c r="F82" s="71"/>
      <c r="G82" s="100"/>
      <c r="H82" s="73"/>
    </row>
    <row r="83" spans="1:8" ht="12.75" customHeight="1">
      <c r="A83" s="74" t="s">
        <v>48</v>
      </c>
      <c r="B83" s="74" t="s">
        <v>48</v>
      </c>
      <c r="C83" s="75"/>
      <c r="D83" s="11" t="s">
        <v>49</v>
      </c>
      <c r="E83" s="74" t="s">
        <v>8</v>
      </c>
      <c r="F83" s="130" t="s">
        <v>173</v>
      </c>
      <c r="G83" s="17" t="s">
        <v>454</v>
      </c>
      <c r="H83" s="17"/>
    </row>
    <row r="84" spans="1:8" ht="12.75" customHeight="1">
      <c r="A84" s="77" t="s">
        <v>50</v>
      </c>
      <c r="B84" s="78" t="s">
        <v>51</v>
      </c>
      <c r="C84" s="79" t="s">
        <v>6</v>
      </c>
      <c r="D84" s="11"/>
      <c r="E84" s="77" t="s">
        <v>11</v>
      </c>
      <c r="F84" s="130"/>
      <c r="G84" s="81" t="s">
        <v>12</v>
      </c>
      <c r="H84" s="82" t="s">
        <v>13</v>
      </c>
    </row>
    <row r="85" spans="1:8" ht="12.75">
      <c r="A85" s="83" t="s">
        <v>53</v>
      </c>
      <c r="B85" s="78"/>
      <c r="C85" s="84"/>
      <c r="D85" s="11"/>
      <c r="E85" s="83" t="s">
        <v>14</v>
      </c>
      <c r="F85" s="130"/>
      <c r="G85" s="81"/>
      <c r="H85" s="82"/>
    </row>
    <row r="86" spans="1:8" ht="12.75">
      <c r="A86" s="38" t="s">
        <v>21</v>
      </c>
      <c r="B86" s="92">
        <v>19</v>
      </c>
      <c r="C86" s="87" t="s">
        <v>234</v>
      </c>
      <c r="D86" s="88" t="s">
        <v>126</v>
      </c>
      <c r="E86" s="31">
        <v>37.02</v>
      </c>
      <c r="F86" s="31">
        <v>67.48</v>
      </c>
      <c r="G86" s="28">
        <v>8</v>
      </c>
      <c r="H86" s="28">
        <f>ROUND(F86*G86,2)</f>
        <v>539.84</v>
      </c>
    </row>
    <row r="87" spans="1:8" ht="12.75">
      <c r="A87" s="38" t="s">
        <v>21</v>
      </c>
      <c r="B87" s="86">
        <v>63</v>
      </c>
      <c r="C87" s="29" t="s">
        <v>455</v>
      </c>
      <c r="D87" s="30" t="s">
        <v>118</v>
      </c>
      <c r="E87" s="95"/>
      <c r="F87" s="95">
        <v>1358.03</v>
      </c>
      <c r="G87" s="28">
        <v>7.6</v>
      </c>
      <c r="H87" s="28">
        <f>ROUND(F87*G87,2)</f>
        <v>10321.03</v>
      </c>
    </row>
    <row r="88" spans="1:8" ht="12.75">
      <c r="A88" s="98"/>
      <c r="B88" s="98"/>
      <c r="C88" s="42" t="s">
        <v>19</v>
      </c>
      <c r="D88" s="106"/>
      <c r="E88" s="2"/>
      <c r="F88" s="2"/>
      <c r="G88" s="107"/>
      <c r="H88" s="108">
        <f>SUM(H86:H87)</f>
        <v>10860.87</v>
      </c>
    </row>
    <row r="89" spans="1:8" ht="12.75">
      <c r="A89" s="100"/>
      <c r="B89" s="98"/>
      <c r="C89" s="180"/>
      <c r="D89" s="114"/>
      <c r="E89" s="114"/>
      <c r="F89" s="57"/>
      <c r="G89" s="57"/>
      <c r="H89" s="58"/>
    </row>
    <row r="90" spans="1:8" ht="12.75">
      <c r="A90" s="67" t="s">
        <v>122</v>
      </c>
      <c r="B90" s="68"/>
      <c r="C90" s="69"/>
      <c r="D90" s="70"/>
      <c r="E90" s="70"/>
      <c r="F90" s="109"/>
      <c r="G90" s="110"/>
      <c r="H90" s="111"/>
    </row>
    <row r="91" spans="1:8" ht="12.75" customHeight="1">
      <c r="A91" s="74" t="s">
        <v>48</v>
      </c>
      <c r="B91" s="74" t="s">
        <v>48</v>
      </c>
      <c r="C91" s="75"/>
      <c r="D91" s="11" t="s">
        <v>49</v>
      </c>
      <c r="E91" s="74" t="s">
        <v>8</v>
      </c>
      <c r="F91" s="130" t="s">
        <v>173</v>
      </c>
      <c r="G91" s="17" t="s">
        <v>454</v>
      </c>
      <c r="H91" s="17"/>
    </row>
    <row r="92" spans="1:8" ht="12.75" customHeight="1">
      <c r="A92" s="77" t="s">
        <v>50</v>
      </c>
      <c r="B92" s="78" t="s">
        <v>51</v>
      </c>
      <c r="C92" s="79" t="s">
        <v>6</v>
      </c>
      <c r="D92" s="11"/>
      <c r="E92" s="77" t="s">
        <v>11</v>
      </c>
      <c r="F92" s="130"/>
      <c r="G92" s="81" t="s">
        <v>12</v>
      </c>
      <c r="H92" s="82" t="s">
        <v>13</v>
      </c>
    </row>
    <row r="93" spans="1:8" ht="12.75">
      <c r="A93" s="83" t="s">
        <v>53</v>
      </c>
      <c r="B93" s="78"/>
      <c r="C93" s="84"/>
      <c r="D93" s="11"/>
      <c r="E93" s="83" t="s">
        <v>14</v>
      </c>
      <c r="F93" s="130"/>
      <c r="G93" s="81"/>
      <c r="H93" s="82"/>
    </row>
    <row r="94" spans="1:8" ht="12.75">
      <c r="A94" s="112" t="s">
        <v>25</v>
      </c>
      <c r="B94" s="113">
        <v>1</v>
      </c>
      <c r="C94" s="87" t="s">
        <v>244</v>
      </c>
      <c r="D94" s="88" t="s">
        <v>217</v>
      </c>
      <c r="E94" s="31">
        <v>35.71</v>
      </c>
      <c r="F94" s="31">
        <v>221.06</v>
      </c>
      <c r="G94" s="28">
        <v>1</v>
      </c>
      <c r="H94" s="28">
        <f aca="true" t="shared" si="2" ref="H94:H104">ROUND(F94*G94,2)</f>
        <v>221.06</v>
      </c>
    </row>
    <row r="95" spans="1:8" ht="12.75">
      <c r="A95" s="112" t="s">
        <v>25</v>
      </c>
      <c r="B95" s="113">
        <v>5</v>
      </c>
      <c r="C95" s="87" t="s">
        <v>394</v>
      </c>
      <c r="D95" s="88" t="s">
        <v>395</v>
      </c>
      <c r="E95" s="31">
        <v>2.66</v>
      </c>
      <c r="F95" s="31">
        <v>142.66</v>
      </c>
      <c r="G95" s="28">
        <v>3</v>
      </c>
      <c r="H95" s="28">
        <f t="shared" si="2"/>
        <v>427.98</v>
      </c>
    </row>
    <row r="96" spans="1:8" ht="12.75">
      <c r="A96" s="112" t="s">
        <v>25</v>
      </c>
      <c r="B96" s="113">
        <v>21</v>
      </c>
      <c r="C96" s="87" t="s">
        <v>431</v>
      </c>
      <c r="D96" s="88" t="s">
        <v>217</v>
      </c>
      <c r="E96" s="40">
        <v>30.66</v>
      </c>
      <c r="F96" s="40">
        <v>282.39</v>
      </c>
      <c r="G96" s="28">
        <v>2</v>
      </c>
      <c r="H96" s="28">
        <f t="shared" si="2"/>
        <v>564.78</v>
      </c>
    </row>
    <row r="97" spans="1:8" ht="12.75">
      <c r="A97" s="112" t="s">
        <v>25</v>
      </c>
      <c r="B97" s="113">
        <v>38</v>
      </c>
      <c r="C97" s="87" t="s">
        <v>208</v>
      </c>
      <c r="D97" s="88" t="s">
        <v>209</v>
      </c>
      <c r="E97" s="31">
        <v>243.03</v>
      </c>
      <c r="F97" s="31">
        <v>1172.26</v>
      </c>
      <c r="G97" s="28">
        <v>1</v>
      </c>
      <c r="H97" s="28">
        <f t="shared" si="2"/>
        <v>1172.26</v>
      </c>
    </row>
    <row r="98" spans="1:8" ht="12.75">
      <c r="A98" s="112" t="s">
        <v>25</v>
      </c>
      <c r="B98" s="113">
        <v>48</v>
      </c>
      <c r="C98" s="87" t="s">
        <v>212</v>
      </c>
      <c r="D98" s="88" t="s">
        <v>126</v>
      </c>
      <c r="E98" s="31">
        <v>103.72</v>
      </c>
      <c r="F98" s="31">
        <v>167.79</v>
      </c>
      <c r="G98" s="28">
        <v>6.1</v>
      </c>
      <c r="H98" s="28">
        <f t="shared" si="2"/>
        <v>1023.52</v>
      </c>
    </row>
    <row r="99" spans="1:8" ht="12.75">
      <c r="A99" s="112" t="s">
        <v>25</v>
      </c>
      <c r="B99" s="114"/>
      <c r="C99" s="87" t="s">
        <v>127</v>
      </c>
      <c r="D99" s="88"/>
      <c r="E99" s="40"/>
      <c r="F99" s="40"/>
      <c r="G99" s="28"/>
      <c r="H99" s="28">
        <f t="shared" si="2"/>
        <v>0</v>
      </c>
    </row>
    <row r="100" spans="1:8" ht="12.75">
      <c r="A100" s="112" t="s">
        <v>25</v>
      </c>
      <c r="B100" s="113">
        <v>60</v>
      </c>
      <c r="C100" s="89" t="s">
        <v>213</v>
      </c>
      <c r="D100" s="88" t="s">
        <v>129</v>
      </c>
      <c r="E100" s="40">
        <v>7.69</v>
      </c>
      <c r="F100" s="40">
        <v>27.34</v>
      </c>
      <c r="G100" s="28">
        <v>1</v>
      </c>
      <c r="H100" s="28">
        <f t="shared" si="2"/>
        <v>27.34</v>
      </c>
    </row>
    <row r="101" spans="1:8" ht="12.75">
      <c r="A101" s="112" t="s">
        <v>25</v>
      </c>
      <c r="B101" s="113">
        <v>61</v>
      </c>
      <c r="C101" s="89" t="s">
        <v>130</v>
      </c>
      <c r="D101" s="88" t="s">
        <v>129</v>
      </c>
      <c r="E101" s="40">
        <v>43.43</v>
      </c>
      <c r="F101" s="40">
        <v>126.2</v>
      </c>
      <c r="G101" s="28">
        <v>3</v>
      </c>
      <c r="H101" s="28">
        <f t="shared" si="2"/>
        <v>378.6</v>
      </c>
    </row>
    <row r="102" spans="1:8" ht="12.75">
      <c r="A102" s="112" t="s">
        <v>25</v>
      </c>
      <c r="B102" s="114"/>
      <c r="C102" s="87" t="s">
        <v>131</v>
      </c>
      <c r="D102" s="88"/>
      <c r="E102" s="40"/>
      <c r="F102" s="40"/>
      <c r="G102" s="28"/>
      <c r="H102" s="28">
        <f t="shared" si="2"/>
        <v>0</v>
      </c>
    </row>
    <row r="103" spans="1:8" ht="12.75">
      <c r="A103" s="112" t="s">
        <v>25</v>
      </c>
      <c r="B103" s="113">
        <v>66</v>
      </c>
      <c r="C103" s="89" t="s">
        <v>134</v>
      </c>
      <c r="D103" s="88" t="s">
        <v>133</v>
      </c>
      <c r="E103" s="40">
        <v>61.56</v>
      </c>
      <c r="F103" s="40">
        <v>368.48</v>
      </c>
      <c r="G103" s="28">
        <v>1</v>
      </c>
      <c r="H103" s="28">
        <f t="shared" si="2"/>
        <v>368.48</v>
      </c>
    </row>
    <row r="104" spans="1:8" ht="12.75">
      <c r="A104" s="112" t="s">
        <v>25</v>
      </c>
      <c r="B104" s="91">
        <v>134</v>
      </c>
      <c r="C104" s="29" t="s">
        <v>216</v>
      </c>
      <c r="D104" s="30" t="s">
        <v>217</v>
      </c>
      <c r="E104" s="95"/>
      <c r="F104" s="95">
        <v>56.29</v>
      </c>
      <c r="G104" s="28">
        <v>64</v>
      </c>
      <c r="H104" s="28">
        <f t="shared" si="2"/>
        <v>3602.56</v>
      </c>
    </row>
    <row r="105" spans="1:10" ht="12.75">
      <c r="A105" s="100"/>
      <c r="B105" s="98"/>
      <c r="C105" s="42"/>
      <c r="D105" s="106"/>
      <c r="E105" s="2"/>
      <c r="F105" s="2"/>
      <c r="G105" s="107"/>
      <c r="H105" s="108">
        <f>SUM(H94:H104)</f>
        <v>7786.580000000001</v>
      </c>
      <c r="J105" s="169"/>
    </row>
    <row r="106" spans="1:8" ht="12.75">
      <c r="A106" s="168"/>
      <c r="B106" s="168"/>
      <c r="C106" s="168"/>
      <c r="D106" s="168"/>
      <c r="E106" s="168"/>
      <c r="F106" s="168"/>
      <c r="G106" s="107"/>
      <c r="H106" s="48"/>
    </row>
    <row r="107" spans="1:8" ht="12.75">
      <c r="A107" s="98"/>
      <c r="B107" s="98"/>
      <c r="C107" s="118" t="s">
        <v>30</v>
      </c>
      <c r="D107" s="119"/>
      <c r="E107" s="2"/>
      <c r="F107" s="2"/>
      <c r="G107" s="120"/>
      <c r="H107" s="111"/>
    </row>
    <row r="108" spans="1:8" ht="12.75" customHeight="1">
      <c r="A108" s="74" t="s">
        <v>48</v>
      </c>
      <c r="B108" s="74" t="s">
        <v>48</v>
      </c>
      <c r="C108" s="75"/>
      <c r="D108" s="11" t="s">
        <v>49</v>
      </c>
      <c r="E108" s="74" t="s">
        <v>8</v>
      </c>
      <c r="F108" s="130" t="s">
        <v>173</v>
      </c>
      <c r="G108" s="17" t="s">
        <v>454</v>
      </c>
      <c r="H108" s="17"/>
    </row>
    <row r="109" spans="1:8" ht="12.75" customHeight="1">
      <c r="A109" s="77" t="s">
        <v>50</v>
      </c>
      <c r="B109" s="78" t="s">
        <v>51</v>
      </c>
      <c r="C109" s="79" t="s">
        <v>6</v>
      </c>
      <c r="D109" s="11"/>
      <c r="E109" s="77" t="s">
        <v>11</v>
      </c>
      <c r="F109" s="130"/>
      <c r="G109" s="81" t="s">
        <v>12</v>
      </c>
      <c r="H109" s="82" t="s">
        <v>13</v>
      </c>
    </row>
    <row r="110" spans="1:8" ht="12.75">
      <c r="A110" s="83" t="s">
        <v>53</v>
      </c>
      <c r="B110" s="78"/>
      <c r="C110" s="84"/>
      <c r="D110" s="11"/>
      <c r="E110" s="83" t="s">
        <v>14</v>
      </c>
      <c r="F110" s="130"/>
      <c r="G110" s="81"/>
      <c r="H110" s="82"/>
    </row>
    <row r="111" spans="1:8" ht="12.75">
      <c r="A111" s="112" t="s">
        <v>31</v>
      </c>
      <c r="B111" s="113"/>
      <c r="C111" s="87" t="s">
        <v>140</v>
      </c>
      <c r="D111" s="88"/>
      <c r="E111" s="31"/>
      <c r="F111" s="31"/>
      <c r="G111" s="26"/>
      <c r="H111" s="121"/>
    </row>
    <row r="112" spans="1:8" ht="12.75">
      <c r="A112" s="112" t="s">
        <v>31</v>
      </c>
      <c r="B112" s="113">
        <v>1</v>
      </c>
      <c r="C112" s="89" t="s">
        <v>141</v>
      </c>
      <c r="D112" s="88" t="s">
        <v>142</v>
      </c>
      <c r="E112" s="31">
        <v>61.99</v>
      </c>
      <c r="F112" s="31">
        <v>142.81</v>
      </c>
      <c r="G112" s="28">
        <v>13</v>
      </c>
      <c r="H112" s="28">
        <f aca="true" t="shared" si="3" ref="H112:H122">ROUND(F112*G112,2)</f>
        <v>1856.53</v>
      </c>
    </row>
    <row r="113" spans="1:8" ht="12.75">
      <c r="A113" s="112" t="s">
        <v>31</v>
      </c>
      <c r="B113" s="113">
        <v>3</v>
      </c>
      <c r="C113" s="87" t="s">
        <v>411</v>
      </c>
      <c r="D113" s="88" t="s">
        <v>33</v>
      </c>
      <c r="E113" s="31">
        <v>800.05</v>
      </c>
      <c r="F113" s="31">
        <v>1141.04</v>
      </c>
      <c r="G113" s="28">
        <v>1</v>
      </c>
      <c r="H113" s="28">
        <f t="shared" si="3"/>
        <v>1141.04</v>
      </c>
    </row>
    <row r="114" spans="1:8" ht="12.75">
      <c r="A114" s="112" t="s">
        <v>31</v>
      </c>
      <c r="B114" s="113">
        <v>4</v>
      </c>
      <c r="C114" s="87" t="s">
        <v>145</v>
      </c>
      <c r="D114" s="88" t="s">
        <v>33</v>
      </c>
      <c r="E114" s="31">
        <v>70.02</v>
      </c>
      <c r="F114" s="31">
        <v>125.58</v>
      </c>
      <c r="G114" s="28">
        <v>3</v>
      </c>
      <c r="H114" s="28">
        <f t="shared" si="3"/>
        <v>376.74</v>
      </c>
    </row>
    <row r="115" spans="1:8" ht="12.75">
      <c r="A115" s="112" t="s">
        <v>31</v>
      </c>
      <c r="B115" s="113">
        <v>5</v>
      </c>
      <c r="C115" s="87" t="s">
        <v>146</v>
      </c>
      <c r="D115" s="88" t="s">
        <v>33</v>
      </c>
      <c r="E115" s="31">
        <v>112.91</v>
      </c>
      <c r="F115" s="31">
        <v>422.83</v>
      </c>
      <c r="G115" s="28">
        <v>1</v>
      </c>
      <c r="H115" s="28">
        <f t="shared" si="3"/>
        <v>422.83</v>
      </c>
    </row>
    <row r="116" spans="1:8" ht="12.75">
      <c r="A116" s="112" t="s">
        <v>31</v>
      </c>
      <c r="B116" s="113">
        <v>9</v>
      </c>
      <c r="C116" s="87" t="s">
        <v>223</v>
      </c>
      <c r="D116" s="88" t="s">
        <v>149</v>
      </c>
      <c r="E116" s="31">
        <v>26.26</v>
      </c>
      <c r="F116" s="31">
        <v>83.64</v>
      </c>
      <c r="G116" s="28">
        <v>6</v>
      </c>
      <c r="H116" s="28">
        <f t="shared" si="3"/>
        <v>501.84</v>
      </c>
    </row>
    <row r="117" spans="1:8" ht="12.75">
      <c r="A117" s="112" t="s">
        <v>31</v>
      </c>
      <c r="B117" s="113">
        <v>10</v>
      </c>
      <c r="C117" s="87" t="s">
        <v>150</v>
      </c>
      <c r="D117" s="88" t="s">
        <v>151</v>
      </c>
      <c r="E117" s="31">
        <v>243.51</v>
      </c>
      <c r="F117" s="31">
        <v>451.13</v>
      </c>
      <c r="G117" s="28">
        <v>2</v>
      </c>
      <c r="H117" s="28">
        <f t="shared" si="3"/>
        <v>902.26</v>
      </c>
    </row>
    <row r="118" spans="1:8" ht="12.75">
      <c r="A118" s="112" t="s">
        <v>31</v>
      </c>
      <c r="B118" s="113">
        <v>16</v>
      </c>
      <c r="C118" s="87" t="s">
        <v>154</v>
      </c>
      <c r="D118" s="122" t="s">
        <v>33</v>
      </c>
      <c r="E118" s="40">
        <v>3991.38</v>
      </c>
      <c r="F118" s="123">
        <v>874.8</v>
      </c>
      <c r="G118" s="28">
        <v>40</v>
      </c>
      <c r="H118" s="28">
        <f t="shared" si="3"/>
        <v>34992</v>
      </c>
    </row>
    <row r="119" spans="1:8" ht="12.75">
      <c r="A119" s="112" t="s">
        <v>31</v>
      </c>
      <c r="B119" s="113">
        <v>19</v>
      </c>
      <c r="C119" s="87" t="s">
        <v>224</v>
      </c>
      <c r="D119" s="88" t="s">
        <v>33</v>
      </c>
      <c r="E119" s="26">
        <v>154.06</v>
      </c>
      <c r="F119" s="31">
        <v>211.98</v>
      </c>
      <c r="G119" s="28"/>
      <c r="H119" s="28">
        <f t="shared" si="3"/>
        <v>0</v>
      </c>
    </row>
    <row r="120" spans="1:8" ht="12.75">
      <c r="A120" s="112" t="s">
        <v>31</v>
      </c>
      <c r="B120" s="113">
        <v>20</v>
      </c>
      <c r="C120" s="87" t="s">
        <v>158</v>
      </c>
      <c r="D120" s="88" t="s">
        <v>33</v>
      </c>
      <c r="E120" s="26">
        <v>9.62</v>
      </c>
      <c r="F120" s="31">
        <v>36.43</v>
      </c>
      <c r="G120" s="28">
        <v>124</v>
      </c>
      <c r="H120" s="28">
        <f t="shared" si="3"/>
        <v>4517.32</v>
      </c>
    </row>
    <row r="121" spans="1:8" ht="12.75">
      <c r="A121" s="112" t="s">
        <v>31</v>
      </c>
      <c r="B121" s="113">
        <v>25</v>
      </c>
      <c r="C121" s="87" t="s">
        <v>403</v>
      </c>
      <c r="D121" s="88" t="s">
        <v>71</v>
      </c>
      <c r="E121" s="31"/>
      <c r="F121" s="31">
        <v>139.43</v>
      </c>
      <c r="G121" s="28">
        <v>1</v>
      </c>
      <c r="H121" s="28">
        <f t="shared" si="3"/>
        <v>139.43</v>
      </c>
    </row>
    <row r="122" spans="1:8" ht="12.75">
      <c r="A122" s="112" t="s">
        <v>31</v>
      </c>
      <c r="B122" s="113">
        <v>38</v>
      </c>
      <c r="C122" s="87" t="s">
        <v>160</v>
      </c>
      <c r="D122" s="88" t="s">
        <v>161</v>
      </c>
      <c r="E122" s="40">
        <v>1971.04</v>
      </c>
      <c r="F122" s="40">
        <v>2789.15</v>
      </c>
      <c r="G122" s="28">
        <v>1</v>
      </c>
      <c r="H122" s="28">
        <f t="shared" si="3"/>
        <v>2789.15</v>
      </c>
    </row>
    <row r="123" spans="1:8" ht="12.75">
      <c r="A123" s="98"/>
      <c r="B123" s="98"/>
      <c r="C123" s="42" t="s">
        <v>19</v>
      </c>
      <c r="D123" s="106"/>
      <c r="E123" s="2"/>
      <c r="F123" s="2"/>
      <c r="G123" s="107"/>
      <c r="H123" s="108">
        <f>SUM(H112:H122)</f>
        <v>47639.14</v>
      </c>
    </row>
    <row r="124" spans="1:8" ht="12.75">
      <c r="A124" s="98"/>
      <c r="B124" s="98"/>
      <c r="C124" s="42"/>
      <c r="D124" s="106"/>
      <c r="E124" s="2"/>
      <c r="F124" s="2"/>
      <c r="G124" s="107"/>
      <c r="H124" s="52"/>
    </row>
    <row r="125" spans="1:8" ht="12.75">
      <c r="A125" s="67" t="s">
        <v>162</v>
      </c>
      <c r="B125" s="68"/>
      <c r="C125" s="69"/>
      <c r="D125" s="70"/>
      <c r="E125" s="70"/>
      <c r="F125" s="109"/>
      <c r="G125" s="107"/>
      <c r="H125" s="48"/>
    </row>
    <row r="126" spans="1:8" ht="12.75" customHeight="1">
      <c r="A126" s="74" t="s">
        <v>48</v>
      </c>
      <c r="B126" s="74" t="s">
        <v>48</v>
      </c>
      <c r="C126" s="75"/>
      <c r="D126" s="11" t="s">
        <v>49</v>
      </c>
      <c r="E126" s="74" t="s">
        <v>8</v>
      </c>
      <c r="F126" s="130" t="s">
        <v>173</v>
      </c>
      <c r="G126" s="17" t="s">
        <v>454</v>
      </c>
      <c r="H126" s="17"/>
    </row>
    <row r="127" spans="1:8" ht="12.75" customHeight="1">
      <c r="A127" s="77" t="s">
        <v>50</v>
      </c>
      <c r="B127" s="78" t="s">
        <v>51</v>
      </c>
      <c r="C127" s="79" t="s">
        <v>6</v>
      </c>
      <c r="D127" s="11"/>
      <c r="E127" s="77" t="s">
        <v>11</v>
      </c>
      <c r="F127" s="130"/>
      <c r="G127" s="81" t="s">
        <v>12</v>
      </c>
      <c r="H127" s="82" t="s">
        <v>13</v>
      </c>
    </row>
    <row r="128" spans="1:8" ht="12.75">
      <c r="A128" s="83" t="s">
        <v>53</v>
      </c>
      <c r="B128" s="78"/>
      <c r="C128" s="84"/>
      <c r="D128" s="11"/>
      <c r="E128" s="83" t="s">
        <v>14</v>
      </c>
      <c r="F128" s="130"/>
      <c r="G128" s="81"/>
      <c r="H128" s="82"/>
    </row>
    <row r="129" spans="1:8" ht="12.75">
      <c r="A129" s="112" t="s">
        <v>163</v>
      </c>
      <c r="B129" s="125">
        <v>1</v>
      </c>
      <c r="C129" s="87" t="s">
        <v>277</v>
      </c>
      <c r="D129" s="88" t="s">
        <v>278</v>
      </c>
      <c r="E129" s="31"/>
      <c r="F129" s="31">
        <v>1127.39</v>
      </c>
      <c r="G129" s="28"/>
      <c r="H129" s="28">
        <f aca="true" t="shared" si="4" ref="H129:H137">ROUND(F129*G129,2)</f>
        <v>0</v>
      </c>
    </row>
    <row r="130" spans="1:8" ht="12.75">
      <c r="A130" s="112" t="s">
        <v>163</v>
      </c>
      <c r="B130" s="113">
        <v>3</v>
      </c>
      <c r="C130" s="87" t="s">
        <v>280</v>
      </c>
      <c r="D130" s="88" t="s">
        <v>278</v>
      </c>
      <c r="E130" s="31"/>
      <c r="F130" s="31">
        <v>759.59</v>
      </c>
      <c r="G130" s="28"/>
      <c r="H130" s="28">
        <f t="shared" si="4"/>
        <v>0</v>
      </c>
    </row>
    <row r="131" spans="1:8" ht="12.75">
      <c r="A131" s="112" t="s">
        <v>163</v>
      </c>
      <c r="B131" s="91"/>
      <c r="C131" s="87" t="s">
        <v>168</v>
      </c>
      <c r="D131" s="93"/>
      <c r="E131" s="93"/>
      <c r="F131" s="40">
        <v>0</v>
      </c>
      <c r="G131" s="28">
        <v>0</v>
      </c>
      <c r="H131" s="28">
        <f t="shared" si="4"/>
        <v>0</v>
      </c>
    </row>
    <row r="132" spans="1:8" ht="12.75">
      <c r="A132" s="112" t="s">
        <v>163</v>
      </c>
      <c r="B132" s="91">
        <v>40</v>
      </c>
      <c r="C132" s="89" t="s">
        <v>250</v>
      </c>
      <c r="D132" s="93" t="s">
        <v>170</v>
      </c>
      <c r="E132" s="59">
        <v>4.12</v>
      </c>
      <c r="F132" s="40">
        <v>272.62</v>
      </c>
      <c r="G132" s="28">
        <v>1</v>
      </c>
      <c r="H132" s="28">
        <f t="shared" si="4"/>
        <v>272.62</v>
      </c>
    </row>
    <row r="133" spans="1:8" ht="12.75">
      <c r="A133" s="112" t="s">
        <v>163</v>
      </c>
      <c r="B133" s="91">
        <v>41</v>
      </c>
      <c r="C133" s="89" t="s">
        <v>169</v>
      </c>
      <c r="D133" s="93" t="s">
        <v>170</v>
      </c>
      <c r="E133" s="59">
        <v>4.12</v>
      </c>
      <c r="F133" s="40">
        <v>102.8</v>
      </c>
      <c r="G133" s="28">
        <v>1</v>
      </c>
      <c r="H133" s="28">
        <f t="shared" si="4"/>
        <v>102.8</v>
      </c>
    </row>
    <row r="134" spans="1:8" ht="12.75">
      <c r="A134" s="112" t="s">
        <v>163</v>
      </c>
      <c r="B134" s="91">
        <v>44</v>
      </c>
      <c r="C134" s="105" t="s">
        <v>285</v>
      </c>
      <c r="D134" s="93" t="s">
        <v>286</v>
      </c>
      <c r="E134" s="126">
        <v>54.31</v>
      </c>
      <c r="F134" s="40">
        <v>239.64</v>
      </c>
      <c r="G134" s="28">
        <v>1</v>
      </c>
      <c r="H134" s="28">
        <f t="shared" si="4"/>
        <v>239.64</v>
      </c>
    </row>
    <row r="135" spans="1:8" ht="12.75">
      <c r="A135" s="185" t="s">
        <v>163</v>
      </c>
      <c r="B135" s="91">
        <v>45</v>
      </c>
      <c r="C135" s="105" t="s">
        <v>456</v>
      </c>
      <c r="D135" s="93" t="s">
        <v>71</v>
      </c>
      <c r="E135" s="126"/>
      <c r="F135" s="40">
        <v>2749.76</v>
      </c>
      <c r="G135" s="28">
        <v>0</v>
      </c>
      <c r="H135" s="28">
        <f t="shared" si="4"/>
        <v>0</v>
      </c>
    </row>
    <row r="136" spans="1:8" ht="12.75">
      <c r="A136" s="185" t="s">
        <v>163</v>
      </c>
      <c r="B136" s="91">
        <v>46</v>
      </c>
      <c r="C136" s="105" t="s">
        <v>287</v>
      </c>
      <c r="D136" s="93" t="s">
        <v>71</v>
      </c>
      <c r="E136" s="126"/>
      <c r="F136" s="40">
        <v>2495.71</v>
      </c>
      <c r="G136" s="28"/>
      <c r="H136" s="28">
        <f t="shared" si="4"/>
        <v>0</v>
      </c>
    </row>
    <row r="137" spans="1:8" ht="12.75">
      <c r="A137" s="22"/>
      <c r="B137" s="86"/>
      <c r="C137" s="105" t="s">
        <v>251</v>
      </c>
      <c r="D137" s="93"/>
      <c r="E137" s="126"/>
      <c r="F137" s="40">
        <v>123.85</v>
      </c>
      <c r="G137" s="28">
        <v>4</v>
      </c>
      <c r="H137" s="28">
        <f t="shared" si="4"/>
        <v>495.4</v>
      </c>
    </row>
    <row r="138" spans="1:8" ht="12.75">
      <c r="A138" s="98"/>
      <c r="B138" s="98"/>
      <c r="C138" s="42" t="s">
        <v>19</v>
      </c>
      <c r="D138" s="106"/>
      <c r="E138" s="106"/>
      <c r="F138" s="107"/>
      <c r="G138" s="128"/>
      <c r="H138" s="60">
        <f>SUM(H129:H137)</f>
        <v>1110.46</v>
      </c>
    </row>
    <row r="139" spans="1:8" ht="12.75">
      <c r="A139" s="98"/>
      <c r="B139" s="98"/>
      <c r="C139" s="42"/>
      <c r="D139" s="106"/>
      <c r="E139" s="106"/>
      <c r="F139" s="107"/>
      <c r="G139" s="170"/>
      <c r="H139" s="48"/>
    </row>
    <row r="140" spans="1:8" ht="12.75">
      <c r="A140" s="98"/>
      <c r="B140" s="98"/>
      <c r="C140" s="129" t="s">
        <v>36</v>
      </c>
      <c r="D140" s="57"/>
      <c r="E140" s="57"/>
      <c r="F140" s="57"/>
      <c r="G140" s="57"/>
      <c r="H140" s="58"/>
    </row>
    <row r="141" spans="1:8" ht="12.75" customHeight="1">
      <c r="A141" s="74" t="s">
        <v>48</v>
      </c>
      <c r="B141" s="74" t="s">
        <v>48</v>
      </c>
      <c r="C141" s="75"/>
      <c r="D141" s="11" t="s">
        <v>49</v>
      </c>
      <c r="E141" s="74" t="s">
        <v>8</v>
      </c>
      <c r="F141" s="130" t="s">
        <v>173</v>
      </c>
      <c r="G141" s="17" t="s">
        <v>454</v>
      </c>
      <c r="H141" s="17"/>
    </row>
    <row r="142" spans="1:8" ht="12.75" customHeight="1">
      <c r="A142" s="77" t="s">
        <v>50</v>
      </c>
      <c r="B142" s="78" t="s">
        <v>51</v>
      </c>
      <c r="C142" s="79" t="s">
        <v>6</v>
      </c>
      <c r="D142" s="11"/>
      <c r="E142" s="77" t="s">
        <v>11</v>
      </c>
      <c r="F142" s="130"/>
      <c r="G142" s="81" t="s">
        <v>12</v>
      </c>
      <c r="H142" s="82" t="s">
        <v>13</v>
      </c>
    </row>
    <row r="143" spans="1:8" ht="12.75">
      <c r="A143" s="83" t="s">
        <v>53</v>
      </c>
      <c r="B143" s="78"/>
      <c r="C143" s="84"/>
      <c r="D143" s="11"/>
      <c r="E143" s="83" t="s">
        <v>14</v>
      </c>
      <c r="F143" s="130"/>
      <c r="G143" s="81"/>
      <c r="H143" s="82"/>
    </row>
    <row r="144" spans="1:8" ht="12.75">
      <c r="A144" s="22" t="s">
        <v>37</v>
      </c>
      <c r="B144" s="22">
        <v>33</v>
      </c>
      <c r="C144" s="87" t="s">
        <v>174</v>
      </c>
      <c r="D144" s="115" t="s">
        <v>39</v>
      </c>
      <c r="E144" s="116">
        <v>3468.64</v>
      </c>
      <c r="F144" s="116">
        <v>4281.3</v>
      </c>
      <c r="G144" s="28">
        <v>1</v>
      </c>
      <c r="H144" s="28">
        <f>ROUND(F144*G144,2)</f>
        <v>4281.3</v>
      </c>
    </row>
    <row r="145" spans="1:8" ht="12.75">
      <c r="A145" s="131"/>
      <c r="B145" s="131"/>
      <c r="C145" s="56" t="s">
        <v>19</v>
      </c>
      <c r="D145" s="132"/>
      <c r="E145" s="132"/>
      <c r="F145" s="133"/>
      <c r="G145" s="134"/>
      <c r="H145" s="108">
        <f>SUM(H144)</f>
        <v>4281.3</v>
      </c>
    </row>
    <row r="146" spans="1:8" ht="12.75">
      <c r="A146" s="131"/>
      <c r="B146" s="131"/>
      <c r="C146" s="56"/>
      <c r="D146" s="132"/>
      <c r="E146" s="132"/>
      <c r="F146" s="133"/>
      <c r="G146" s="134"/>
      <c r="H146" s="52"/>
    </row>
    <row r="147" spans="1:8" ht="12.75" customHeight="1">
      <c r="A147" s="74" t="s">
        <v>48</v>
      </c>
      <c r="B147" s="74" t="s">
        <v>48</v>
      </c>
      <c r="C147" s="75"/>
      <c r="D147" s="11" t="s">
        <v>49</v>
      </c>
      <c r="E147" s="74" t="s">
        <v>8</v>
      </c>
      <c r="F147" s="130" t="s">
        <v>173</v>
      </c>
      <c r="G147" s="17" t="s">
        <v>454</v>
      </c>
      <c r="H147" s="17"/>
    </row>
    <row r="148" spans="1:8" ht="12.75" customHeight="1">
      <c r="A148" s="77" t="s">
        <v>50</v>
      </c>
      <c r="B148" s="78" t="s">
        <v>51</v>
      </c>
      <c r="C148" s="79" t="s">
        <v>6</v>
      </c>
      <c r="D148" s="11"/>
      <c r="E148" s="77" t="s">
        <v>11</v>
      </c>
      <c r="F148" s="130"/>
      <c r="G148" s="81" t="s">
        <v>12</v>
      </c>
      <c r="H148" s="82" t="s">
        <v>13</v>
      </c>
    </row>
    <row r="149" spans="1:8" ht="12.75">
      <c r="A149" s="83" t="s">
        <v>53</v>
      </c>
      <c r="B149" s="78"/>
      <c r="C149" s="84"/>
      <c r="D149" s="11"/>
      <c r="E149" s="83" t="s">
        <v>14</v>
      </c>
      <c r="F149" s="130"/>
      <c r="G149" s="81"/>
      <c r="H149" s="82"/>
    </row>
    <row r="150" spans="1:8" ht="12.75">
      <c r="A150" s="135"/>
      <c r="B150" s="23">
        <v>1</v>
      </c>
      <c r="C150" s="29" t="s">
        <v>290</v>
      </c>
      <c r="D150" s="30" t="s">
        <v>39</v>
      </c>
      <c r="E150" s="59"/>
      <c r="F150" s="40">
        <v>964.2857142857143</v>
      </c>
      <c r="G150" s="28">
        <v>1</v>
      </c>
      <c r="H150" s="28">
        <f>ROUND(F150*G150,2)</f>
        <v>964.29</v>
      </c>
    </row>
    <row r="151" spans="1:8" ht="12.75">
      <c r="A151" s="135"/>
      <c r="B151" s="23">
        <v>5</v>
      </c>
      <c r="C151" s="29" t="s">
        <v>291</v>
      </c>
      <c r="D151" s="30" t="s">
        <v>39</v>
      </c>
      <c r="E151" s="59"/>
      <c r="F151" s="40">
        <v>3000</v>
      </c>
      <c r="G151" s="28"/>
      <c r="H151" s="28">
        <f>ROUND(F151*G151,2)</f>
        <v>0</v>
      </c>
    </row>
    <row r="152" spans="1:8" ht="12.75">
      <c r="A152" s="135"/>
      <c r="B152" s="23">
        <v>6</v>
      </c>
      <c r="C152" s="29" t="s">
        <v>457</v>
      </c>
      <c r="D152" s="30" t="s">
        <v>39</v>
      </c>
      <c r="E152" s="59"/>
      <c r="F152" s="40">
        <v>310000</v>
      </c>
      <c r="G152" s="28">
        <v>1</v>
      </c>
      <c r="H152" s="28">
        <f>ROUND(F152*G152,2)</f>
        <v>310000</v>
      </c>
    </row>
    <row r="153" spans="1:8" ht="12.75">
      <c r="A153" s="135"/>
      <c r="B153" s="23">
        <v>14</v>
      </c>
      <c r="C153" s="29" t="s">
        <v>177</v>
      </c>
      <c r="D153" s="30" t="s">
        <v>39</v>
      </c>
      <c r="E153" s="40"/>
      <c r="F153" s="40">
        <v>282.203333333333</v>
      </c>
      <c r="G153" s="28">
        <v>1</v>
      </c>
      <c r="H153" s="28">
        <f>ROUND(F153*G153,2)</f>
        <v>282.2</v>
      </c>
    </row>
    <row r="154" spans="1:8" ht="12.75">
      <c r="A154" s="135"/>
      <c r="B154" s="23">
        <v>16</v>
      </c>
      <c r="C154" s="29" t="s">
        <v>178</v>
      </c>
      <c r="D154" s="30" t="s">
        <v>39</v>
      </c>
      <c r="E154" s="40"/>
      <c r="F154" s="40">
        <v>380.08</v>
      </c>
      <c r="G154" s="28"/>
      <c r="H154" s="28">
        <f>ROUND(F154*G154,2)</f>
        <v>0</v>
      </c>
    </row>
    <row r="155" spans="1:8" ht="12.75">
      <c r="A155" s="136"/>
      <c r="B155" s="137"/>
      <c r="C155" s="138" t="s">
        <v>19</v>
      </c>
      <c r="D155" s="139"/>
      <c r="E155" s="140"/>
      <c r="F155" s="140"/>
      <c r="G155" s="141"/>
      <c r="H155" s="60">
        <f>SUM(H150:H154)</f>
        <v>311246.49</v>
      </c>
    </row>
    <row r="156" spans="1:8" ht="12.75">
      <c r="A156" s="98"/>
      <c r="B156" s="98"/>
      <c r="C156" s="42"/>
      <c r="D156" s="106"/>
      <c r="E156" s="110"/>
      <c r="F156" s="107"/>
      <c r="G156" s="107"/>
      <c r="H156" s="48"/>
    </row>
    <row r="157" spans="1:8" ht="12.75">
      <c r="A157" s="98"/>
      <c r="B157" s="98"/>
      <c r="C157" s="42"/>
      <c r="D157" s="106"/>
      <c r="E157" s="106"/>
      <c r="F157" s="107"/>
      <c r="G157" s="107"/>
      <c r="H157" s="48"/>
    </row>
    <row r="158" spans="1:8" ht="12.75" customHeight="1">
      <c r="A158" s="74" t="s">
        <v>48</v>
      </c>
      <c r="B158" s="74" t="s">
        <v>48</v>
      </c>
      <c r="C158" s="75"/>
      <c r="D158" s="11" t="s">
        <v>49</v>
      </c>
      <c r="E158" s="74" t="s">
        <v>8</v>
      </c>
      <c r="F158" s="130" t="s">
        <v>173</v>
      </c>
      <c r="G158" s="17" t="s">
        <v>454</v>
      </c>
      <c r="H158" s="17"/>
    </row>
    <row r="159" spans="1:8" ht="12.75" customHeight="1">
      <c r="A159" s="77" t="s">
        <v>50</v>
      </c>
      <c r="B159" s="78" t="s">
        <v>51</v>
      </c>
      <c r="C159" s="79" t="s">
        <v>6</v>
      </c>
      <c r="D159" s="11"/>
      <c r="E159" s="77" t="s">
        <v>11</v>
      </c>
      <c r="F159" s="130"/>
      <c r="G159" s="81" t="s">
        <v>12</v>
      </c>
      <c r="H159" s="82" t="s">
        <v>13</v>
      </c>
    </row>
    <row r="160" spans="1:8" ht="12.75">
      <c r="A160" s="83" t="s">
        <v>53</v>
      </c>
      <c r="B160" s="78"/>
      <c r="C160" s="84"/>
      <c r="D160" s="11"/>
      <c r="E160" s="83" t="s">
        <v>14</v>
      </c>
      <c r="F160" s="130"/>
      <c r="G160" s="81"/>
      <c r="H160" s="82"/>
    </row>
    <row r="161" spans="1:8" ht="12.75">
      <c r="A161" s="135"/>
      <c r="B161" s="23">
        <v>9</v>
      </c>
      <c r="C161" s="50" t="s">
        <v>179</v>
      </c>
      <c r="D161" s="30" t="s">
        <v>39</v>
      </c>
      <c r="E161" s="59"/>
      <c r="F161" s="40">
        <v>125.94</v>
      </c>
      <c r="G161" s="28">
        <v>1</v>
      </c>
      <c r="H161" s="28">
        <f>ROUND(F161*G161,2)</f>
        <v>125.94</v>
      </c>
    </row>
    <row r="162" spans="1:8" ht="12.75">
      <c r="A162" s="135"/>
      <c r="B162" s="23">
        <v>19</v>
      </c>
      <c r="C162" s="29" t="s">
        <v>180</v>
      </c>
      <c r="D162" s="30" t="s">
        <v>181</v>
      </c>
      <c r="E162" s="40"/>
      <c r="F162" s="40"/>
      <c r="G162" s="28">
        <v>0.65</v>
      </c>
      <c r="H162" s="28">
        <f>ROUND(F162*G162,2)</f>
        <v>0</v>
      </c>
    </row>
    <row r="163" spans="1:8" ht="12.75">
      <c r="A163" s="136"/>
      <c r="B163" s="137"/>
      <c r="C163" s="138" t="s">
        <v>19</v>
      </c>
      <c r="D163" s="139"/>
      <c r="E163" s="140"/>
      <c r="F163" s="140"/>
      <c r="G163" s="141"/>
      <c r="H163" s="60">
        <f>SUM(H161:H162)</f>
        <v>125.94</v>
      </c>
    </row>
    <row r="164" spans="1:8" ht="12.75">
      <c r="A164" s="98"/>
      <c r="B164" s="98"/>
      <c r="C164" s="2"/>
      <c r="D164" s="139"/>
      <c r="E164" s="42"/>
      <c r="F164" s="133"/>
      <c r="G164" s="107"/>
      <c r="H164" s="48"/>
    </row>
    <row r="165" spans="1:8" ht="12.75">
      <c r="A165" s="142"/>
      <c r="B165" s="142"/>
      <c r="C165" s="143" t="s">
        <v>182</v>
      </c>
      <c r="D165" s="139"/>
      <c r="E165" s="143"/>
      <c r="F165" s="144"/>
      <c r="G165" s="134"/>
      <c r="H165" s="60">
        <f>H163+H155+H145+H138+H123+H105+H88+H80</f>
        <v>679391.4000000001</v>
      </c>
    </row>
    <row r="166" spans="1:8" ht="12.75">
      <c r="A166" s="131"/>
      <c r="B166" s="131"/>
      <c r="C166" s="56"/>
      <c r="D166" s="139"/>
      <c r="E166" s="132"/>
      <c r="F166" s="132"/>
      <c r="G166" s="107"/>
      <c r="H166" s="48"/>
    </row>
    <row r="167" spans="1:8" ht="15.75" customHeight="1">
      <c r="A167" s="221"/>
      <c r="B167" s="221"/>
      <c r="C167" s="145" t="s">
        <v>184</v>
      </c>
      <c r="D167" s="145"/>
      <c r="E167" s="145"/>
      <c r="F167" s="145"/>
      <c r="G167" s="232"/>
      <c r="H167" s="232"/>
    </row>
    <row r="168" spans="1:8" ht="12.75" customHeight="1">
      <c r="A168" s="221"/>
      <c r="B168" s="221"/>
      <c r="C168" s="145" t="s">
        <v>185</v>
      </c>
      <c r="D168" s="145"/>
      <c r="E168" s="145"/>
      <c r="F168" s="145"/>
      <c r="G168"/>
      <c r="H168"/>
    </row>
    <row r="169" spans="3:6" ht="12.75">
      <c r="C169" s="61"/>
      <c r="D169" s="147"/>
      <c r="E169" s="148"/>
      <c r="F169" s="148"/>
    </row>
    <row r="170" spans="3:6" ht="15.75" customHeight="1">
      <c r="C170" s="151" t="s">
        <v>186</v>
      </c>
      <c r="D170" s="151"/>
      <c r="E170" s="151"/>
      <c r="F170" s="151"/>
    </row>
    <row r="171" spans="3:6" ht="12.75">
      <c r="C171" s="99"/>
      <c r="D171" s="153"/>
      <c r="E171" s="154"/>
      <c r="F171" s="154"/>
    </row>
    <row r="172" spans="3:6" ht="15.75" customHeight="1">
      <c r="C172" s="151" t="s">
        <v>187</v>
      </c>
      <c r="D172" s="151"/>
      <c r="E172" s="151"/>
      <c r="F172" s="151"/>
    </row>
    <row r="173" spans="3:6" ht="12.75">
      <c r="C173" s="157"/>
      <c r="D173" s="158"/>
      <c r="E173" s="159"/>
      <c r="F173" s="159"/>
    </row>
    <row r="174" spans="3:6" ht="15.75" customHeight="1">
      <c r="C174" s="145" t="s">
        <v>188</v>
      </c>
      <c r="D174" s="145"/>
      <c r="E174" s="145"/>
      <c r="F174" s="145"/>
    </row>
    <row r="175" spans="3:6" ht="12.75" customHeight="1">
      <c r="C175" s="145" t="s">
        <v>189</v>
      </c>
      <c r="D175" s="145"/>
      <c r="E175" s="145"/>
      <c r="F175" s="145"/>
    </row>
    <row r="176" spans="3:6" ht="12.75">
      <c r="C176" s="61"/>
      <c r="D176" s="147"/>
      <c r="E176" s="148"/>
      <c r="F176" s="148"/>
    </row>
    <row r="177" spans="3:6" ht="15.75" customHeight="1">
      <c r="C177" s="151" t="s">
        <v>190</v>
      </c>
      <c r="D177" s="151"/>
      <c r="E177" s="151"/>
      <c r="F177" s="151"/>
    </row>
    <row r="178" spans="3:6" ht="12.75">
      <c r="C178" s="99"/>
      <c r="D178" s="153"/>
      <c r="E178" s="154"/>
      <c r="F178" s="154"/>
    </row>
    <row r="179" spans="3:6" ht="12.75">
      <c r="C179" s="151" t="s">
        <v>191</v>
      </c>
      <c r="D179" s="151"/>
      <c r="E179" s="151"/>
      <c r="F179" s="151"/>
    </row>
  </sheetData>
  <sheetProtection selectLockedCells="1" selectUnlockedCells="1"/>
  <mergeCells count="95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9:F39"/>
    <mergeCell ref="A40:F40"/>
    <mergeCell ref="A41:F41"/>
    <mergeCell ref="D44:D46"/>
    <mergeCell ref="F44:F46"/>
    <mergeCell ref="G44:H44"/>
    <mergeCell ref="B45:B46"/>
    <mergeCell ref="G45:G46"/>
    <mergeCell ref="H45:H46"/>
    <mergeCell ref="D83:D85"/>
    <mergeCell ref="F83:F85"/>
    <mergeCell ref="G83:H83"/>
    <mergeCell ref="B84:B85"/>
    <mergeCell ref="G84:G85"/>
    <mergeCell ref="H84:H85"/>
    <mergeCell ref="D91:D93"/>
    <mergeCell ref="F91:F93"/>
    <mergeCell ref="G91:H91"/>
    <mergeCell ref="B92:B93"/>
    <mergeCell ref="G92:G93"/>
    <mergeCell ref="H92:H93"/>
    <mergeCell ref="A106:F106"/>
    <mergeCell ref="D108:D110"/>
    <mergeCell ref="F108:F110"/>
    <mergeCell ref="G108:H108"/>
    <mergeCell ref="B109:B110"/>
    <mergeCell ref="G109:G110"/>
    <mergeCell ref="H109:H110"/>
    <mergeCell ref="D126:D128"/>
    <mergeCell ref="F126:F128"/>
    <mergeCell ref="G126:H126"/>
    <mergeCell ref="B127:B128"/>
    <mergeCell ref="G127:G128"/>
    <mergeCell ref="H127:H128"/>
    <mergeCell ref="D141:D143"/>
    <mergeCell ref="F141:F143"/>
    <mergeCell ref="G141:H141"/>
    <mergeCell ref="B142:B143"/>
    <mergeCell ref="G142:G143"/>
    <mergeCell ref="H142:H143"/>
    <mergeCell ref="D147:D149"/>
    <mergeCell ref="F147:F149"/>
    <mergeCell ref="G147:H147"/>
    <mergeCell ref="B148:B149"/>
    <mergeCell ref="G148:G149"/>
    <mergeCell ref="H148:H149"/>
    <mergeCell ref="D158:D160"/>
    <mergeCell ref="F158:F160"/>
    <mergeCell ref="G158:H158"/>
    <mergeCell ref="B159:B160"/>
    <mergeCell ref="G159:G160"/>
    <mergeCell ref="H159:H160"/>
    <mergeCell ref="C167:F167"/>
    <mergeCell ref="C168:F168"/>
    <mergeCell ref="C170:F170"/>
    <mergeCell ref="C172:F172"/>
    <mergeCell ref="C174:F174"/>
    <mergeCell ref="C175:F175"/>
    <mergeCell ref="C177:F177"/>
    <mergeCell ref="C179:F179"/>
  </mergeCells>
  <printOptions/>
  <pageMargins left="0.9" right="0.20972222222222223" top="0.1798611111111111" bottom="0.4" header="0.5118055555555555" footer="0.2298611111111111"/>
  <pageSetup horizontalDpi="300" verticalDpi="300" orientation="portrait" paperSize="9" scale="85"/>
  <headerFooter alignWithMargins="0">
    <oddFooter>&amp;C Страница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7"/>
  <sheetViews>
    <sheetView workbookViewId="0" topLeftCell="A1">
      <selection activeCell="A287" sqref="A287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458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4.12</v>
      </c>
      <c r="H9" s="28">
        <f>ROUND(F9*G9,2)</f>
        <v>4686.42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2.22</v>
      </c>
      <c r="H10" s="28">
        <f>ROUND(F10*G10,2)</f>
        <v>3129.36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7815.780000000001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458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2.221</v>
      </c>
      <c r="H17" s="28">
        <f>ROUND(F17*G17,2)</f>
        <v>2347.97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2347.97</v>
      </c>
    </row>
    <row r="19" spans="1:8" ht="12.75">
      <c r="A19" s="34"/>
      <c r="B19" s="34"/>
      <c r="C19" s="42"/>
      <c r="D19" s="43"/>
      <c r="E19" s="43"/>
      <c r="F19" s="44"/>
      <c r="G19" s="45"/>
      <c r="H19" s="201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454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3.035</v>
      </c>
      <c r="H24" s="28">
        <f>ROUND(F24*G24,2)</f>
        <v>4315.44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3.035</v>
      </c>
      <c r="H25" s="28">
        <f>ROUND(F25*G25,2)</f>
        <v>3208.51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7523.95</v>
      </c>
    </row>
    <row r="27" spans="1:8" ht="12.75">
      <c r="A27" s="34"/>
      <c r="B27" s="34"/>
      <c r="C27" s="42"/>
      <c r="D27" s="43"/>
      <c r="E27" s="43"/>
      <c r="F27" s="47"/>
      <c r="G27" s="45"/>
      <c r="H27" s="48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458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2914.49</v>
      </c>
      <c r="G33" s="28">
        <v>0.6</v>
      </c>
      <c r="H33" s="28">
        <f>ROUND(F33*G33,2)</f>
        <v>1748.69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1829.5700000000002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45"/>
      <c r="G36" s="45"/>
      <c r="H36" s="255"/>
    </row>
    <row r="37" spans="1:8" ht="12.75">
      <c r="A37" s="43"/>
      <c r="B37" s="43"/>
      <c r="C37" s="61" t="s">
        <v>43</v>
      </c>
      <c r="D37" s="62"/>
      <c r="E37" s="62"/>
      <c r="F37" s="62"/>
      <c r="G37" s="63"/>
      <c r="H37" s="64">
        <f>H34+H26+H18+H11</f>
        <v>19517.27</v>
      </c>
    </row>
    <row r="40" spans="1:8" ht="12.75">
      <c r="A40" s="3" t="s">
        <v>44</v>
      </c>
      <c r="B40" s="3"/>
      <c r="C40" s="3"/>
      <c r="D40" s="3"/>
      <c r="E40" s="3"/>
      <c r="F40" s="3"/>
      <c r="G40" s="65"/>
      <c r="H40" s="66"/>
    </row>
    <row r="41" spans="1:8" ht="12.75">
      <c r="A41" s="3" t="s">
        <v>45</v>
      </c>
      <c r="B41" s="3"/>
      <c r="C41" s="3"/>
      <c r="D41" s="3"/>
      <c r="E41" s="3"/>
      <c r="F41" s="3"/>
      <c r="G41" s="65"/>
      <c r="H41" s="66"/>
    </row>
    <row r="42" spans="1:8" ht="12.75">
      <c r="A42" s="3" t="s">
        <v>46</v>
      </c>
      <c r="B42" s="3"/>
      <c r="C42" s="3"/>
      <c r="D42" s="3"/>
      <c r="E42" s="3"/>
      <c r="F42" s="3"/>
      <c r="G42" s="65"/>
      <c r="H42" s="66"/>
    </row>
    <row r="43" spans="1:8" ht="12.75">
      <c r="A43" s="161"/>
      <c r="B43" s="162"/>
      <c r="C43" s="163"/>
      <c r="D43" s="161"/>
      <c r="E43" s="161"/>
      <c r="F43" s="134"/>
      <c r="G43" s="134"/>
      <c r="H43" s="48"/>
    </row>
    <row r="44" spans="1:8" ht="12.75">
      <c r="A44" s="202" t="s">
        <v>295</v>
      </c>
      <c r="B44" s="114"/>
      <c r="C44" s="202"/>
      <c r="D44" s="119"/>
      <c r="E44" s="119"/>
      <c r="F44" s="107"/>
      <c r="G44" s="203"/>
      <c r="H44" s="48"/>
    </row>
    <row r="45" spans="1:8" ht="12.75">
      <c r="A45" s="204" t="s">
        <v>48</v>
      </c>
      <c r="B45" s="204" t="s">
        <v>48</v>
      </c>
      <c r="C45" s="205"/>
      <c r="D45" s="204" t="s">
        <v>253</v>
      </c>
      <c r="E45" s="204" t="s">
        <v>8</v>
      </c>
      <c r="F45" s="102" t="s">
        <v>9</v>
      </c>
      <c r="G45" s="17" t="s">
        <v>458</v>
      </c>
      <c r="H45" s="17"/>
    </row>
    <row r="46" spans="1:8" ht="12.75" customHeight="1">
      <c r="A46" s="206" t="s">
        <v>50</v>
      </c>
      <c r="B46" s="206" t="s">
        <v>254</v>
      </c>
      <c r="C46" s="207" t="s">
        <v>6</v>
      </c>
      <c r="D46" s="206"/>
      <c r="E46" s="206" t="s">
        <v>11</v>
      </c>
      <c r="F46" s="103" t="s">
        <v>52</v>
      </c>
      <c r="G46" s="81" t="s">
        <v>12</v>
      </c>
      <c r="H46" s="258" t="s">
        <v>13</v>
      </c>
    </row>
    <row r="47" spans="1:8" ht="12.75">
      <c r="A47" s="85" t="s">
        <v>53</v>
      </c>
      <c r="B47" s="85"/>
      <c r="C47" s="208"/>
      <c r="D47" s="85" t="s">
        <v>255</v>
      </c>
      <c r="E47" s="85" t="s">
        <v>14</v>
      </c>
      <c r="F47" s="104"/>
      <c r="G47" s="81"/>
      <c r="H47" s="258"/>
    </row>
    <row r="48" spans="1:8" ht="12.75">
      <c r="A48" s="125"/>
      <c r="B48" s="125"/>
      <c r="C48" s="87" t="s">
        <v>296</v>
      </c>
      <c r="D48" s="209" t="s">
        <v>297</v>
      </c>
      <c r="E48" s="26"/>
      <c r="F48" s="26"/>
      <c r="G48" s="26"/>
      <c r="H48" s="165"/>
    </row>
    <row r="49" spans="1:8" ht="12.75">
      <c r="A49" s="112" t="s">
        <v>298</v>
      </c>
      <c r="B49" s="113">
        <v>1</v>
      </c>
      <c r="C49" s="89" t="s">
        <v>299</v>
      </c>
      <c r="D49" s="88"/>
      <c r="E49" s="31">
        <v>73.62</v>
      </c>
      <c r="F49" s="31">
        <v>600.73</v>
      </c>
      <c r="G49" s="26">
        <v>22</v>
      </c>
      <c r="H49" s="165">
        <f>ROUND(F49*G49,2)</f>
        <v>13216.06</v>
      </c>
    </row>
    <row r="50" spans="1:8" ht="12.75">
      <c r="A50" s="112" t="s">
        <v>298</v>
      </c>
      <c r="B50" s="113">
        <v>2</v>
      </c>
      <c r="C50" s="89" t="s">
        <v>300</v>
      </c>
      <c r="D50" s="88"/>
      <c r="E50" s="31">
        <v>205.63</v>
      </c>
      <c r="F50" s="31">
        <v>779.91</v>
      </c>
      <c r="G50" s="26">
        <v>10</v>
      </c>
      <c r="H50" s="165">
        <f>ROUND(F50*G50,2)</f>
        <v>7799.1</v>
      </c>
    </row>
    <row r="51" spans="1:8" ht="12.75">
      <c r="A51" s="112" t="s">
        <v>298</v>
      </c>
      <c r="B51" s="113">
        <v>3</v>
      </c>
      <c r="C51" s="89" t="s">
        <v>301</v>
      </c>
      <c r="D51" s="88"/>
      <c r="E51" s="31">
        <v>57.69</v>
      </c>
      <c r="F51" s="31">
        <v>740.7800000000001</v>
      </c>
      <c r="G51" s="26">
        <v>6</v>
      </c>
      <c r="H51" s="165">
        <f>ROUND(F51*G51,2)</f>
        <v>4444.68</v>
      </c>
    </row>
    <row r="52" spans="1:8" ht="12.75">
      <c r="A52" s="112" t="s">
        <v>298</v>
      </c>
      <c r="B52" s="113">
        <v>4</v>
      </c>
      <c r="C52" s="87" t="s">
        <v>302</v>
      </c>
      <c r="D52" s="88" t="s">
        <v>303</v>
      </c>
      <c r="E52" s="31">
        <v>73.62</v>
      </c>
      <c r="F52" s="31">
        <v>732.45</v>
      </c>
      <c r="G52" s="26">
        <v>11</v>
      </c>
      <c r="H52" s="165">
        <f>ROUND(F52*G52,2)</f>
        <v>8056.95</v>
      </c>
    </row>
    <row r="53" spans="1:8" ht="12.75">
      <c r="A53" s="112" t="s">
        <v>298</v>
      </c>
      <c r="B53" s="113"/>
      <c r="C53" s="87" t="s">
        <v>304</v>
      </c>
      <c r="D53" s="88" t="s">
        <v>305</v>
      </c>
      <c r="E53" s="31"/>
      <c r="F53" s="31"/>
      <c r="G53" s="26"/>
      <c r="H53" s="165"/>
    </row>
    <row r="54" spans="1:8" ht="12.75" hidden="1">
      <c r="A54" s="112" t="s">
        <v>298</v>
      </c>
      <c r="B54" s="113">
        <v>5</v>
      </c>
      <c r="C54" s="89" t="s">
        <v>306</v>
      </c>
      <c r="D54" s="88"/>
      <c r="E54" s="31">
        <v>0.84</v>
      </c>
      <c r="F54" s="31">
        <v>63.78</v>
      </c>
      <c r="G54" s="26"/>
      <c r="H54" s="165">
        <f>ROUND(F54*G54,2)</f>
        <v>0</v>
      </c>
    </row>
    <row r="55" spans="1:8" ht="12.75">
      <c r="A55" s="112" t="s">
        <v>298</v>
      </c>
      <c r="B55" s="125">
        <v>6</v>
      </c>
      <c r="C55" s="89" t="s">
        <v>307</v>
      </c>
      <c r="D55" s="209" t="s">
        <v>126</v>
      </c>
      <c r="E55" s="31">
        <v>0.84</v>
      </c>
      <c r="F55" s="26">
        <v>81.4</v>
      </c>
      <c r="G55" s="26">
        <v>7</v>
      </c>
      <c r="H55" s="165">
        <f>ROUND(F55*G55,2)</f>
        <v>569.8</v>
      </c>
    </row>
    <row r="56" spans="1:8" ht="12.75" hidden="1">
      <c r="A56" s="112" t="s">
        <v>298</v>
      </c>
      <c r="B56" s="113">
        <v>7</v>
      </c>
      <c r="C56" s="89" t="s">
        <v>300</v>
      </c>
      <c r="D56" s="88"/>
      <c r="E56" s="31">
        <v>0.84</v>
      </c>
      <c r="F56" s="31">
        <v>95.17</v>
      </c>
      <c r="G56" s="26"/>
      <c r="H56" s="165">
        <f>ROUND(F56*G56,2)</f>
        <v>0</v>
      </c>
    </row>
    <row r="57" spans="1:8" ht="12.75">
      <c r="A57" s="112" t="s">
        <v>298</v>
      </c>
      <c r="B57" s="113">
        <v>8</v>
      </c>
      <c r="C57" s="87" t="s">
        <v>308</v>
      </c>
      <c r="D57" s="88" t="s">
        <v>309</v>
      </c>
      <c r="E57" s="31">
        <v>44.03</v>
      </c>
      <c r="F57" s="31">
        <v>267.64</v>
      </c>
      <c r="G57" s="26">
        <v>6</v>
      </c>
      <c r="H57" s="165">
        <f>ROUND(F57*G57,2)</f>
        <v>1605.84</v>
      </c>
    </row>
    <row r="58" spans="1:8" ht="12.75" hidden="1">
      <c r="A58" s="112" t="s">
        <v>298</v>
      </c>
      <c r="B58" s="113"/>
      <c r="C58" s="87" t="s">
        <v>310</v>
      </c>
      <c r="D58" s="88" t="s">
        <v>126</v>
      </c>
      <c r="E58" s="31"/>
      <c r="F58" s="31"/>
      <c r="G58" s="26"/>
      <c r="H58" s="165"/>
    </row>
    <row r="59" spans="1:8" ht="12.75" hidden="1">
      <c r="A59" s="112" t="s">
        <v>298</v>
      </c>
      <c r="B59" s="113">
        <v>9</v>
      </c>
      <c r="C59" s="89" t="s">
        <v>299</v>
      </c>
      <c r="D59" s="88"/>
      <c r="E59" s="31">
        <v>21.77</v>
      </c>
      <c r="F59" s="31">
        <v>55.07</v>
      </c>
      <c r="G59" s="26"/>
      <c r="H59" s="165">
        <f>ROUND(F59*G59,2)</f>
        <v>0</v>
      </c>
    </row>
    <row r="60" spans="1:8" ht="12.75" hidden="1">
      <c r="A60" s="112" t="s">
        <v>298</v>
      </c>
      <c r="B60" s="113">
        <v>10</v>
      </c>
      <c r="C60" s="89" t="s">
        <v>311</v>
      </c>
      <c r="D60" s="88"/>
      <c r="E60" s="31">
        <v>23.92</v>
      </c>
      <c r="F60" s="31">
        <v>63.42000000000001</v>
      </c>
      <c r="G60" s="26"/>
      <c r="H60" s="165">
        <f>ROUND(F60*G60,2)</f>
        <v>0</v>
      </c>
    </row>
    <row r="61" spans="1:8" ht="12.75">
      <c r="A61" s="112" t="s">
        <v>298</v>
      </c>
      <c r="B61" s="113"/>
      <c r="C61" s="105" t="s">
        <v>312</v>
      </c>
      <c r="D61" s="88"/>
      <c r="E61" s="31"/>
      <c r="F61" s="31"/>
      <c r="G61" s="26"/>
      <c r="H61" s="165"/>
    </row>
    <row r="62" spans="1:8" ht="12.75">
      <c r="A62" s="112" t="s">
        <v>298</v>
      </c>
      <c r="B62" s="113">
        <v>11</v>
      </c>
      <c r="C62" s="89" t="s">
        <v>299</v>
      </c>
      <c r="D62" s="88" t="s">
        <v>126</v>
      </c>
      <c r="E62" s="31">
        <v>57.35</v>
      </c>
      <c r="F62" s="31">
        <v>191.6</v>
      </c>
      <c r="G62" s="26">
        <v>219.6</v>
      </c>
      <c r="H62" s="165">
        <f aca="true" t="shared" si="0" ref="H62:H125">ROUND(F62*G62,2)</f>
        <v>42075.36</v>
      </c>
    </row>
    <row r="63" spans="1:8" ht="12.75">
      <c r="A63" s="112" t="s">
        <v>298</v>
      </c>
      <c r="B63" s="113">
        <v>12</v>
      </c>
      <c r="C63" s="89" t="s">
        <v>311</v>
      </c>
      <c r="D63" s="88" t="s">
        <v>126</v>
      </c>
      <c r="E63" s="31">
        <v>62.49</v>
      </c>
      <c r="F63" s="31">
        <v>216.09</v>
      </c>
      <c r="G63" s="26">
        <v>21.5</v>
      </c>
      <c r="H63" s="165">
        <f t="shared" si="0"/>
        <v>4645.94</v>
      </c>
    </row>
    <row r="64" spans="1:8" ht="12.75">
      <c r="A64" s="112" t="s">
        <v>298</v>
      </c>
      <c r="B64" s="113">
        <v>13</v>
      </c>
      <c r="C64" s="89" t="s">
        <v>313</v>
      </c>
      <c r="D64" s="88" t="s">
        <v>126</v>
      </c>
      <c r="E64" s="31">
        <v>64.78</v>
      </c>
      <c r="F64" s="31">
        <v>158.62</v>
      </c>
      <c r="G64" s="26">
        <v>28</v>
      </c>
      <c r="H64" s="165">
        <f t="shared" si="0"/>
        <v>4441.36</v>
      </c>
    </row>
    <row r="65" spans="1:8" ht="12.75">
      <c r="A65" s="112" t="s">
        <v>298</v>
      </c>
      <c r="B65" s="113">
        <v>14</v>
      </c>
      <c r="C65" s="89" t="s">
        <v>314</v>
      </c>
      <c r="D65" s="88" t="s">
        <v>126</v>
      </c>
      <c r="E65" s="31">
        <v>66.24</v>
      </c>
      <c r="F65" s="31">
        <v>322.5899999999999</v>
      </c>
      <c r="G65" s="26">
        <v>21.4</v>
      </c>
      <c r="H65" s="165">
        <f t="shared" si="0"/>
        <v>6903.43</v>
      </c>
    </row>
    <row r="66" spans="1:8" ht="12.75">
      <c r="A66" s="112" t="s">
        <v>298</v>
      </c>
      <c r="B66" s="113">
        <v>15</v>
      </c>
      <c r="C66" s="89" t="s">
        <v>315</v>
      </c>
      <c r="D66" s="88" t="s">
        <v>126</v>
      </c>
      <c r="E66" s="31">
        <v>34.16</v>
      </c>
      <c r="F66" s="31">
        <v>214.72</v>
      </c>
      <c r="G66" s="26">
        <v>15.9</v>
      </c>
      <c r="H66" s="165">
        <f t="shared" si="0"/>
        <v>3414.05</v>
      </c>
    </row>
    <row r="67" spans="1:8" ht="12.75">
      <c r="A67" s="112" t="s">
        <v>298</v>
      </c>
      <c r="B67" s="113">
        <v>16</v>
      </c>
      <c r="C67" s="89" t="s">
        <v>316</v>
      </c>
      <c r="D67" s="88" t="s">
        <v>246</v>
      </c>
      <c r="E67" s="31">
        <v>63.07</v>
      </c>
      <c r="F67" s="31">
        <v>163.29</v>
      </c>
      <c r="G67" s="26">
        <v>14.8</v>
      </c>
      <c r="H67" s="165">
        <f t="shared" si="0"/>
        <v>2416.69</v>
      </c>
    </row>
    <row r="68" spans="1:8" ht="12.75">
      <c r="A68" s="112" t="s">
        <v>298</v>
      </c>
      <c r="B68" s="113">
        <v>17</v>
      </c>
      <c r="C68" s="89" t="s">
        <v>317</v>
      </c>
      <c r="D68" s="88" t="s">
        <v>318</v>
      </c>
      <c r="E68" s="31">
        <v>1.78</v>
      </c>
      <c r="F68" s="40">
        <v>34.23</v>
      </c>
      <c r="G68" s="26">
        <v>25.2</v>
      </c>
      <c r="H68" s="165">
        <f t="shared" si="0"/>
        <v>862.6</v>
      </c>
    </row>
    <row r="69" spans="1:8" ht="12.75">
      <c r="A69" s="112" t="s">
        <v>298</v>
      </c>
      <c r="B69" s="113">
        <v>18</v>
      </c>
      <c r="C69" s="87" t="s">
        <v>319</v>
      </c>
      <c r="D69" s="88" t="s">
        <v>126</v>
      </c>
      <c r="E69" s="31">
        <v>22.29</v>
      </c>
      <c r="F69" s="40">
        <v>55.349999999999994</v>
      </c>
      <c r="G69" s="26">
        <v>14.4</v>
      </c>
      <c r="H69" s="165">
        <f t="shared" si="0"/>
        <v>797.04</v>
      </c>
    </row>
    <row r="70" spans="1:8" ht="12.75" hidden="1">
      <c r="A70" s="112" t="s">
        <v>298</v>
      </c>
      <c r="B70" s="113">
        <v>19</v>
      </c>
      <c r="C70" s="105" t="s">
        <v>320</v>
      </c>
      <c r="D70" s="88" t="s">
        <v>126</v>
      </c>
      <c r="E70" s="31">
        <v>18</v>
      </c>
      <c r="F70" s="31">
        <v>44.44</v>
      </c>
      <c r="G70" s="26"/>
      <c r="H70" s="165">
        <f t="shared" si="0"/>
        <v>0</v>
      </c>
    </row>
    <row r="71" spans="1:8" ht="12.75">
      <c r="A71" s="112" t="s">
        <v>298</v>
      </c>
      <c r="B71" s="113"/>
      <c r="C71" s="87" t="s">
        <v>321</v>
      </c>
      <c r="D71" s="88" t="s">
        <v>126</v>
      </c>
      <c r="E71" s="31"/>
      <c r="F71" s="31"/>
      <c r="G71" s="26"/>
      <c r="H71" s="165">
        <f t="shared" si="0"/>
        <v>0</v>
      </c>
    </row>
    <row r="72" spans="1:8" ht="12.75">
      <c r="A72" s="112" t="s">
        <v>298</v>
      </c>
      <c r="B72" s="113">
        <v>20</v>
      </c>
      <c r="C72" s="89" t="s">
        <v>322</v>
      </c>
      <c r="D72" s="88"/>
      <c r="E72" s="31">
        <v>16.06</v>
      </c>
      <c r="F72" s="31">
        <v>136.96</v>
      </c>
      <c r="G72" s="26">
        <v>19.6</v>
      </c>
      <c r="H72" s="165">
        <f t="shared" si="0"/>
        <v>2684.42</v>
      </c>
    </row>
    <row r="73" spans="1:8" ht="12.75">
      <c r="A73" s="112" t="s">
        <v>298</v>
      </c>
      <c r="B73" s="113">
        <v>21</v>
      </c>
      <c r="C73" s="89" t="s">
        <v>323</v>
      </c>
      <c r="D73" s="88"/>
      <c r="E73" s="31">
        <v>16.06</v>
      </c>
      <c r="F73" s="31">
        <v>167.57</v>
      </c>
      <c r="G73" s="26">
        <v>53.6</v>
      </c>
      <c r="H73" s="165">
        <f t="shared" si="0"/>
        <v>8981.75</v>
      </c>
    </row>
    <row r="74" spans="1:8" ht="12.75">
      <c r="A74" s="112" t="s">
        <v>298</v>
      </c>
      <c r="B74" s="113">
        <v>22</v>
      </c>
      <c r="C74" s="89" t="s">
        <v>324</v>
      </c>
      <c r="D74" s="88"/>
      <c r="E74" s="31">
        <v>16.06</v>
      </c>
      <c r="F74" s="31">
        <v>139</v>
      </c>
      <c r="G74" s="26">
        <v>4.6</v>
      </c>
      <c r="H74" s="165">
        <f t="shared" si="0"/>
        <v>639.4</v>
      </c>
    </row>
    <row r="75" spans="1:8" ht="12.75">
      <c r="A75" s="112" t="s">
        <v>298</v>
      </c>
      <c r="B75" s="113">
        <v>23</v>
      </c>
      <c r="C75" s="87" t="s">
        <v>325</v>
      </c>
      <c r="D75" s="88" t="s">
        <v>126</v>
      </c>
      <c r="E75" s="31">
        <v>14.45</v>
      </c>
      <c r="F75" s="31">
        <v>113.21</v>
      </c>
      <c r="G75" s="26">
        <v>25</v>
      </c>
      <c r="H75" s="165">
        <f t="shared" si="0"/>
        <v>2830.25</v>
      </c>
    </row>
    <row r="76" spans="1:8" ht="12.75" hidden="1">
      <c r="A76" s="112" t="s">
        <v>298</v>
      </c>
      <c r="B76" s="113">
        <v>24</v>
      </c>
      <c r="C76" s="87" t="s">
        <v>326</v>
      </c>
      <c r="D76" s="153" t="s">
        <v>246</v>
      </c>
      <c r="E76" s="31">
        <v>14.45</v>
      </c>
      <c r="F76" s="31">
        <v>113.21</v>
      </c>
      <c r="G76" s="26"/>
      <c r="H76" s="165">
        <f t="shared" si="0"/>
        <v>0</v>
      </c>
    </row>
    <row r="77" spans="1:8" ht="12.75">
      <c r="A77" s="112" t="s">
        <v>298</v>
      </c>
      <c r="B77" s="113">
        <v>25</v>
      </c>
      <c r="C77" s="87" t="s">
        <v>327</v>
      </c>
      <c r="D77" s="88" t="s">
        <v>126</v>
      </c>
      <c r="E77" s="31">
        <v>8.45</v>
      </c>
      <c r="F77" s="31">
        <v>110.89000000000001</v>
      </c>
      <c r="G77" s="26">
        <v>2.4</v>
      </c>
      <c r="H77" s="165">
        <f t="shared" si="0"/>
        <v>266.14</v>
      </c>
    </row>
    <row r="78" spans="1:8" ht="12.75" hidden="1">
      <c r="A78" s="112" t="s">
        <v>298</v>
      </c>
      <c r="B78" s="113">
        <v>26</v>
      </c>
      <c r="C78" s="87" t="s">
        <v>328</v>
      </c>
      <c r="D78" s="88" t="s">
        <v>126</v>
      </c>
      <c r="E78" s="31">
        <v>3.68</v>
      </c>
      <c r="F78" s="31">
        <v>34.41</v>
      </c>
      <c r="G78" s="26"/>
      <c r="H78" s="165">
        <f t="shared" si="0"/>
        <v>0</v>
      </c>
    </row>
    <row r="79" spans="1:8" ht="12.75" hidden="1">
      <c r="A79" s="112" t="s">
        <v>298</v>
      </c>
      <c r="B79" s="113">
        <v>27</v>
      </c>
      <c r="C79" s="87" t="s">
        <v>329</v>
      </c>
      <c r="D79" s="88" t="s">
        <v>126</v>
      </c>
      <c r="E79" s="31">
        <v>18.85</v>
      </c>
      <c r="F79" s="31">
        <v>110.08</v>
      </c>
      <c r="G79" s="26"/>
      <c r="H79" s="165">
        <f t="shared" si="0"/>
        <v>0</v>
      </c>
    </row>
    <row r="80" spans="1:8" ht="12.75" hidden="1">
      <c r="A80" s="112" t="s">
        <v>298</v>
      </c>
      <c r="B80" s="113">
        <v>28</v>
      </c>
      <c r="C80" s="87" t="s">
        <v>330</v>
      </c>
      <c r="D80" s="88" t="s">
        <v>126</v>
      </c>
      <c r="E80" s="31">
        <v>42.68</v>
      </c>
      <c r="F80" s="31">
        <v>356.84</v>
      </c>
      <c r="G80" s="26"/>
      <c r="H80" s="165">
        <f t="shared" si="0"/>
        <v>0</v>
      </c>
    </row>
    <row r="81" spans="1:8" ht="12.75">
      <c r="A81" s="112" t="s">
        <v>298</v>
      </c>
      <c r="B81" s="113">
        <v>29</v>
      </c>
      <c r="C81" s="87" t="s">
        <v>331</v>
      </c>
      <c r="D81" s="88" t="s">
        <v>126</v>
      </c>
      <c r="E81" s="31">
        <v>59.72</v>
      </c>
      <c r="F81" s="40">
        <v>487.6</v>
      </c>
      <c r="G81" s="26">
        <v>1.1</v>
      </c>
      <c r="H81" s="165">
        <f t="shared" si="0"/>
        <v>536.36</v>
      </c>
    </row>
    <row r="82" spans="1:8" ht="12.75">
      <c r="A82" s="112" t="s">
        <v>298</v>
      </c>
      <c r="B82" s="113"/>
      <c r="C82" s="87" t="s">
        <v>332</v>
      </c>
      <c r="D82" s="88"/>
      <c r="E82" s="31"/>
      <c r="F82" s="40"/>
      <c r="G82" s="26"/>
      <c r="H82" s="165">
        <f t="shared" si="0"/>
        <v>0</v>
      </c>
    </row>
    <row r="83" spans="1:8" ht="12.75">
      <c r="A83" s="112" t="s">
        <v>298</v>
      </c>
      <c r="B83" s="113">
        <v>30</v>
      </c>
      <c r="C83" s="105" t="s">
        <v>333</v>
      </c>
      <c r="D83" s="88" t="s">
        <v>246</v>
      </c>
      <c r="E83" s="31">
        <v>19.94</v>
      </c>
      <c r="F83" s="210">
        <v>63.7</v>
      </c>
      <c r="G83" s="26">
        <v>202</v>
      </c>
      <c r="H83" s="165">
        <f t="shared" si="0"/>
        <v>12867.4</v>
      </c>
    </row>
    <row r="84" spans="1:8" ht="12.75">
      <c r="A84" s="112" t="s">
        <v>298</v>
      </c>
      <c r="B84" s="113">
        <v>31</v>
      </c>
      <c r="C84" s="105" t="s">
        <v>334</v>
      </c>
      <c r="D84" s="88" t="s">
        <v>246</v>
      </c>
      <c r="E84" s="31">
        <v>22.01</v>
      </c>
      <c r="F84" s="40">
        <v>76.64000000000001</v>
      </c>
      <c r="G84" s="26">
        <v>200</v>
      </c>
      <c r="H84" s="165">
        <f t="shared" si="0"/>
        <v>15328</v>
      </c>
    </row>
    <row r="85" spans="1:8" ht="12.75" hidden="1">
      <c r="A85" s="112" t="s">
        <v>298</v>
      </c>
      <c r="B85" s="113">
        <v>32</v>
      </c>
      <c r="C85" s="105" t="s">
        <v>335</v>
      </c>
      <c r="D85" s="88" t="s">
        <v>246</v>
      </c>
      <c r="E85" s="31">
        <v>3.68</v>
      </c>
      <c r="F85" s="40">
        <v>32.4</v>
      </c>
      <c r="G85" s="26"/>
      <c r="H85" s="165">
        <f t="shared" si="0"/>
        <v>0</v>
      </c>
    </row>
    <row r="86" spans="1:8" ht="12.75" hidden="1">
      <c r="A86" s="112" t="s">
        <v>298</v>
      </c>
      <c r="B86" s="113">
        <v>33</v>
      </c>
      <c r="C86" s="87" t="s">
        <v>336</v>
      </c>
      <c r="D86" s="88" t="s">
        <v>246</v>
      </c>
      <c r="E86" s="31">
        <v>29.82</v>
      </c>
      <c r="F86" s="40">
        <v>62.87</v>
      </c>
      <c r="G86" s="26"/>
      <c r="H86" s="165">
        <f t="shared" si="0"/>
        <v>0</v>
      </c>
    </row>
    <row r="87" spans="1:8" ht="12.75" hidden="1">
      <c r="A87" s="112" t="s">
        <v>298</v>
      </c>
      <c r="B87" s="113">
        <v>34</v>
      </c>
      <c r="C87" s="87" t="s">
        <v>337</v>
      </c>
      <c r="D87" s="88" t="s">
        <v>246</v>
      </c>
      <c r="E87" s="31">
        <v>89.55</v>
      </c>
      <c r="F87" s="40">
        <v>172.25000000000003</v>
      </c>
      <c r="G87" s="26"/>
      <c r="H87" s="165">
        <f t="shared" si="0"/>
        <v>0</v>
      </c>
    </row>
    <row r="88" spans="1:8" ht="12.75" hidden="1">
      <c r="A88" s="112" t="s">
        <v>298</v>
      </c>
      <c r="B88" s="113">
        <v>35</v>
      </c>
      <c r="C88" s="87" t="s">
        <v>338</v>
      </c>
      <c r="D88" s="88" t="s">
        <v>246</v>
      </c>
      <c r="E88" s="31">
        <v>75.32</v>
      </c>
      <c r="F88" s="211">
        <v>763.9100000000001</v>
      </c>
      <c r="G88" s="26"/>
      <c r="H88" s="165">
        <f t="shared" si="0"/>
        <v>0</v>
      </c>
    </row>
    <row r="89" spans="1:8" ht="12.75" hidden="1">
      <c r="A89" s="112" t="s">
        <v>298</v>
      </c>
      <c r="B89" s="113"/>
      <c r="C89" s="105" t="s">
        <v>339</v>
      </c>
      <c r="D89" s="88"/>
      <c r="E89" s="31"/>
      <c r="F89" s="211"/>
      <c r="G89" s="26"/>
      <c r="H89" s="165">
        <f t="shared" si="0"/>
        <v>0</v>
      </c>
    </row>
    <row r="90" spans="1:8" ht="12.75" hidden="1">
      <c r="A90" s="112" t="s">
        <v>298</v>
      </c>
      <c r="B90" s="113">
        <v>36</v>
      </c>
      <c r="C90" s="89" t="s">
        <v>340</v>
      </c>
      <c r="D90" s="88" t="s">
        <v>126</v>
      </c>
      <c r="E90" s="31">
        <v>22.44</v>
      </c>
      <c r="F90" s="211">
        <v>66.27000000000001</v>
      </c>
      <c r="G90" s="26"/>
      <c r="H90" s="165">
        <f t="shared" si="0"/>
        <v>0</v>
      </c>
    </row>
    <row r="91" spans="1:8" ht="12.75" hidden="1">
      <c r="A91" s="112" t="s">
        <v>298</v>
      </c>
      <c r="B91" s="113">
        <v>37</v>
      </c>
      <c r="C91" s="89" t="s">
        <v>341</v>
      </c>
      <c r="D91" s="88" t="s">
        <v>126</v>
      </c>
      <c r="E91" s="31">
        <v>14.71</v>
      </c>
      <c r="F91" s="211">
        <v>39.1</v>
      </c>
      <c r="G91" s="26"/>
      <c r="H91" s="165">
        <f t="shared" si="0"/>
        <v>0</v>
      </c>
    </row>
    <row r="92" spans="1:8" ht="12.75" hidden="1">
      <c r="A92" s="112" t="s">
        <v>298</v>
      </c>
      <c r="B92" s="113">
        <v>38</v>
      </c>
      <c r="C92" s="89" t="s">
        <v>342</v>
      </c>
      <c r="D92" s="88" t="s">
        <v>126</v>
      </c>
      <c r="E92" s="31">
        <v>22.44</v>
      </c>
      <c r="F92" s="211">
        <v>53.309999999999995</v>
      </c>
      <c r="G92" s="26"/>
      <c r="H92" s="165">
        <f t="shared" si="0"/>
        <v>0</v>
      </c>
    </row>
    <row r="93" spans="1:8" ht="12.75" hidden="1">
      <c r="A93" s="112" t="s">
        <v>298</v>
      </c>
      <c r="B93" s="113">
        <v>39</v>
      </c>
      <c r="C93" s="89" t="s">
        <v>343</v>
      </c>
      <c r="D93" s="88" t="s">
        <v>126</v>
      </c>
      <c r="E93" s="31">
        <v>14.71</v>
      </c>
      <c r="F93" s="211">
        <v>24.73</v>
      </c>
      <c r="G93" s="26"/>
      <c r="H93" s="165">
        <f t="shared" si="0"/>
        <v>0</v>
      </c>
    </row>
    <row r="94" spans="1:8" ht="12.75" hidden="1">
      <c r="A94" s="112" t="s">
        <v>298</v>
      </c>
      <c r="B94" s="113">
        <v>40</v>
      </c>
      <c r="C94" s="89" t="s">
        <v>344</v>
      </c>
      <c r="D94" s="88" t="s">
        <v>126</v>
      </c>
      <c r="E94" s="31">
        <v>19.73</v>
      </c>
      <c r="F94" s="211">
        <v>48.39</v>
      </c>
      <c r="G94" s="26"/>
      <c r="H94" s="165">
        <f t="shared" si="0"/>
        <v>0</v>
      </c>
    </row>
    <row r="95" spans="1:8" ht="12.75" hidden="1">
      <c r="A95" s="112" t="s">
        <v>298</v>
      </c>
      <c r="B95" s="113">
        <v>41</v>
      </c>
      <c r="C95" s="89" t="s">
        <v>345</v>
      </c>
      <c r="D95" s="88" t="s">
        <v>126</v>
      </c>
      <c r="E95" s="31">
        <v>13.55</v>
      </c>
      <c r="F95" s="31">
        <v>25.950000000000003</v>
      </c>
      <c r="G95" s="26"/>
      <c r="H95" s="165">
        <f t="shared" si="0"/>
        <v>0</v>
      </c>
    </row>
    <row r="96" spans="1:8" ht="12.75" hidden="1">
      <c r="A96" s="112" t="s">
        <v>298</v>
      </c>
      <c r="B96" s="113">
        <v>42</v>
      </c>
      <c r="C96" s="89" t="s">
        <v>346</v>
      </c>
      <c r="D96" s="88" t="s">
        <v>126</v>
      </c>
      <c r="E96" s="31">
        <v>19.73</v>
      </c>
      <c r="F96" s="31">
        <v>46.23</v>
      </c>
      <c r="G96" s="26"/>
      <c r="H96" s="165">
        <f t="shared" si="0"/>
        <v>0</v>
      </c>
    </row>
    <row r="97" spans="1:8" ht="12.75" hidden="1">
      <c r="A97" s="112" t="s">
        <v>298</v>
      </c>
      <c r="B97" s="113">
        <v>43</v>
      </c>
      <c r="C97" s="89" t="s">
        <v>347</v>
      </c>
      <c r="D97" s="88" t="s">
        <v>126</v>
      </c>
      <c r="E97" s="31">
        <v>13.55</v>
      </c>
      <c r="F97" s="31">
        <v>23.540000000000003</v>
      </c>
      <c r="G97" s="26"/>
      <c r="H97" s="165">
        <f t="shared" si="0"/>
        <v>0</v>
      </c>
    </row>
    <row r="98" spans="1:8" ht="12.75" hidden="1">
      <c r="A98" s="112" t="s">
        <v>298</v>
      </c>
      <c r="B98" s="113">
        <v>44</v>
      </c>
      <c r="C98" s="89" t="s">
        <v>348</v>
      </c>
      <c r="D98" s="88" t="s">
        <v>126</v>
      </c>
      <c r="E98" s="31">
        <v>23.41</v>
      </c>
      <c r="F98" s="31">
        <v>114.77000000000001</v>
      </c>
      <c r="G98" s="26"/>
      <c r="H98" s="165">
        <f t="shared" si="0"/>
        <v>0</v>
      </c>
    </row>
    <row r="99" spans="1:8" ht="12.75" hidden="1">
      <c r="A99" s="112" t="s">
        <v>298</v>
      </c>
      <c r="B99" s="113">
        <v>45</v>
      </c>
      <c r="C99" s="89" t="s">
        <v>349</v>
      </c>
      <c r="D99" s="88" t="s">
        <v>126</v>
      </c>
      <c r="E99" s="31">
        <v>23.11</v>
      </c>
      <c r="F99" s="31">
        <v>77.78</v>
      </c>
      <c r="G99" s="26"/>
      <c r="H99" s="165">
        <f t="shared" si="0"/>
        <v>0</v>
      </c>
    </row>
    <row r="100" spans="1:8" ht="12.75" hidden="1">
      <c r="A100" s="112" t="s">
        <v>298</v>
      </c>
      <c r="B100" s="113">
        <v>46</v>
      </c>
      <c r="C100" s="89" t="s">
        <v>350</v>
      </c>
      <c r="D100" s="88" t="s">
        <v>126</v>
      </c>
      <c r="E100" s="31">
        <v>16.32</v>
      </c>
      <c r="F100" s="31">
        <v>47.9</v>
      </c>
      <c r="G100" s="26"/>
      <c r="H100" s="165">
        <f t="shared" si="0"/>
        <v>0</v>
      </c>
    </row>
    <row r="101" spans="1:8" ht="12.75" hidden="1">
      <c r="A101" s="112" t="s">
        <v>298</v>
      </c>
      <c r="B101" s="113">
        <v>47</v>
      </c>
      <c r="C101" s="89" t="s">
        <v>351</v>
      </c>
      <c r="D101" s="88" t="s">
        <v>126</v>
      </c>
      <c r="E101" s="31">
        <v>23.11</v>
      </c>
      <c r="F101" s="31">
        <v>62.65</v>
      </c>
      <c r="G101" s="26"/>
      <c r="H101" s="165">
        <f t="shared" si="0"/>
        <v>0</v>
      </c>
    </row>
    <row r="102" spans="1:8" ht="12.75" hidden="1">
      <c r="A102" s="112" t="s">
        <v>298</v>
      </c>
      <c r="B102" s="113">
        <v>48</v>
      </c>
      <c r="C102" s="89" t="s">
        <v>352</v>
      </c>
      <c r="D102" s="88" t="s">
        <v>126</v>
      </c>
      <c r="E102" s="31">
        <v>16.32</v>
      </c>
      <c r="F102" s="211">
        <v>28.8</v>
      </c>
      <c r="G102" s="26"/>
      <c r="H102" s="165">
        <f t="shared" si="0"/>
        <v>0</v>
      </c>
    </row>
    <row r="103" spans="1:8" ht="12.75" hidden="1">
      <c r="A103" s="112" t="s">
        <v>298</v>
      </c>
      <c r="B103" s="113">
        <v>49</v>
      </c>
      <c r="C103" s="89" t="s">
        <v>353</v>
      </c>
      <c r="D103" s="88" t="s">
        <v>126</v>
      </c>
      <c r="E103" s="31">
        <v>23.84</v>
      </c>
      <c r="F103" s="211">
        <v>76.35</v>
      </c>
      <c r="G103" s="26"/>
      <c r="H103" s="165">
        <f t="shared" si="0"/>
        <v>0</v>
      </c>
    </row>
    <row r="104" spans="1:8" ht="12.75" hidden="1">
      <c r="A104" s="112" t="s">
        <v>298</v>
      </c>
      <c r="B104" s="113">
        <v>50</v>
      </c>
      <c r="C104" s="89" t="s">
        <v>354</v>
      </c>
      <c r="D104" s="88" t="s">
        <v>126</v>
      </c>
      <c r="E104" s="31">
        <v>15.1</v>
      </c>
      <c r="F104" s="211">
        <v>44.29</v>
      </c>
      <c r="G104" s="26"/>
      <c r="H104" s="165">
        <f t="shared" si="0"/>
        <v>0</v>
      </c>
    </row>
    <row r="105" spans="1:8" ht="12.75" hidden="1">
      <c r="A105" s="112" t="s">
        <v>298</v>
      </c>
      <c r="B105" s="113">
        <v>51</v>
      </c>
      <c r="C105" s="89" t="s">
        <v>355</v>
      </c>
      <c r="D105" s="88" t="s">
        <v>126</v>
      </c>
      <c r="E105" s="31">
        <v>23.84</v>
      </c>
      <c r="F105" s="211">
        <v>61.24000000000001</v>
      </c>
      <c r="G105" s="26"/>
      <c r="H105" s="165">
        <f t="shared" si="0"/>
        <v>0</v>
      </c>
    </row>
    <row r="106" spans="1:8" ht="12.75" hidden="1">
      <c r="A106" s="112" t="s">
        <v>298</v>
      </c>
      <c r="B106" s="113">
        <v>52</v>
      </c>
      <c r="C106" s="89" t="s">
        <v>356</v>
      </c>
      <c r="D106" s="88" t="s">
        <v>126</v>
      </c>
      <c r="E106" s="31">
        <v>15.1</v>
      </c>
      <c r="F106" s="211">
        <v>27.540000000000003</v>
      </c>
      <c r="G106" s="26"/>
      <c r="H106" s="165">
        <f t="shared" si="0"/>
        <v>0</v>
      </c>
    </row>
    <row r="107" spans="1:8" ht="12.75" hidden="1">
      <c r="A107" s="112" t="s">
        <v>298</v>
      </c>
      <c r="B107" s="113">
        <v>53</v>
      </c>
      <c r="C107" s="105" t="s">
        <v>357</v>
      </c>
      <c r="D107" s="88" t="s">
        <v>126</v>
      </c>
      <c r="E107" s="31">
        <v>0.71</v>
      </c>
      <c r="F107" s="211">
        <v>49.87</v>
      </c>
      <c r="G107" s="26"/>
      <c r="H107" s="165">
        <f t="shared" si="0"/>
        <v>0</v>
      </c>
    </row>
    <row r="108" spans="1:8" ht="12.75" hidden="1">
      <c r="A108" s="112" t="s">
        <v>298</v>
      </c>
      <c r="B108" s="113">
        <v>54</v>
      </c>
      <c r="C108" s="105" t="s">
        <v>358</v>
      </c>
      <c r="D108" s="88" t="s">
        <v>126</v>
      </c>
      <c r="E108" s="31">
        <v>5.63</v>
      </c>
      <c r="F108" s="211">
        <v>62.79</v>
      </c>
      <c r="G108" s="26"/>
      <c r="H108" s="165">
        <f t="shared" si="0"/>
        <v>0</v>
      </c>
    </row>
    <row r="109" spans="1:8" ht="12.75">
      <c r="A109" s="112" t="s">
        <v>298</v>
      </c>
      <c r="B109" s="113">
        <v>55</v>
      </c>
      <c r="C109" s="105" t="s">
        <v>359</v>
      </c>
      <c r="D109" s="88" t="s">
        <v>246</v>
      </c>
      <c r="E109" s="31"/>
      <c r="F109" s="211">
        <v>47.13</v>
      </c>
      <c r="G109" s="26">
        <v>34</v>
      </c>
      <c r="H109" s="165">
        <f t="shared" si="0"/>
        <v>1602.42</v>
      </c>
    </row>
    <row r="110" spans="1:8" ht="12.75" hidden="1">
      <c r="A110" s="112" t="s">
        <v>298</v>
      </c>
      <c r="B110" s="113">
        <v>56</v>
      </c>
      <c r="C110" s="105" t="s">
        <v>360</v>
      </c>
      <c r="D110" s="88" t="s">
        <v>246</v>
      </c>
      <c r="E110" s="31"/>
      <c r="F110" s="211">
        <v>65.24000000000001</v>
      </c>
      <c r="G110" s="26"/>
      <c r="H110" s="165">
        <f t="shared" si="0"/>
        <v>0</v>
      </c>
    </row>
    <row r="111" spans="1:8" ht="12.75" hidden="1">
      <c r="A111" s="112" t="s">
        <v>298</v>
      </c>
      <c r="B111" s="113">
        <v>57</v>
      </c>
      <c r="C111" s="105" t="s">
        <v>361</v>
      </c>
      <c r="D111" s="88" t="s">
        <v>246</v>
      </c>
      <c r="E111" s="31">
        <v>46.38</v>
      </c>
      <c r="F111" s="211">
        <v>166.42</v>
      </c>
      <c r="G111" s="26"/>
      <c r="H111" s="165">
        <f t="shared" si="0"/>
        <v>0</v>
      </c>
    </row>
    <row r="112" spans="1:8" ht="12.75" hidden="1">
      <c r="A112" s="112" t="s">
        <v>298</v>
      </c>
      <c r="B112" s="113">
        <v>58</v>
      </c>
      <c r="C112" s="105" t="s">
        <v>362</v>
      </c>
      <c r="D112" s="88" t="s">
        <v>246</v>
      </c>
      <c r="E112" s="31">
        <v>46.38</v>
      </c>
      <c r="F112" s="211">
        <v>196.04</v>
      </c>
      <c r="G112" s="26"/>
      <c r="H112" s="165">
        <f t="shared" si="0"/>
        <v>0</v>
      </c>
    </row>
    <row r="113" spans="1:8" ht="12.75">
      <c r="A113" s="112" t="s">
        <v>298</v>
      </c>
      <c r="B113" s="113">
        <v>59</v>
      </c>
      <c r="C113" s="105" t="s">
        <v>363</v>
      </c>
      <c r="D113" s="88" t="s">
        <v>246</v>
      </c>
      <c r="E113" s="31">
        <v>46.38</v>
      </c>
      <c r="F113" s="211">
        <v>253.25</v>
      </c>
      <c r="G113" s="26">
        <v>5</v>
      </c>
      <c r="H113" s="165">
        <f t="shared" si="0"/>
        <v>1266.25</v>
      </c>
    </row>
    <row r="114" spans="1:8" ht="12.75" hidden="1">
      <c r="A114" s="112" t="s">
        <v>298</v>
      </c>
      <c r="B114" s="113">
        <v>60</v>
      </c>
      <c r="C114" s="105" t="s">
        <v>364</v>
      </c>
      <c r="D114" s="88" t="s">
        <v>246</v>
      </c>
      <c r="E114" s="31">
        <v>1.48</v>
      </c>
      <c r="F114" s="211">
        <v>76.70000000000002</v>
      </c>
      <c r="G114" s="26"/>
      <c r="H114" s="165">
        <f t="shared" si="0"/>
        <v>0</v>
      </c>
    </row>
    <row r="115" spans="1:8" ht="12.75" hidden="1">
      <c r="A115" s="112" t="s">
        <v>298</v>
      </c>
      <c r="B115" s="113">
        <v>61</v>
      </c>
      <c r="C115" s="105" t="s">
        <v>365</v>
      </c>
      <c r="D115" s="88" t="s">
        <v>246</v>
      </c>
      <c r="E115" s="31">
        <v>1.48</v>
      </c>
      <c r="F115" s="211">
        <v>94.42</v>
      </c>
      <c r="G115" s="26"/>
      <c r="H115" s="165">
        <f t="shared" si="0"/>
        <v>0</v>
      </c>
    </row>
    <row r="116" spans="1:8" ht="12.75">
      <c r="A116" s="112" t="s">
        <v>298</v>
      </c>
      <c r="B116" s="113">
        <v>62</v>
      </c>
      <c r="C116" s="105" t="s">
        <v>366</v>
      </c>
      <c r="D116" s="88" t="s">
        <v>246</v>
      </c>
      <c r="E116" s="31">
        <v>1.48</v>
      </c>
      <c r="F116" s="211">
        <v>129.79</v>
      </c>
      <c r="G116" s="26">
        <v>7</v>
      </c>
      <c r="H116" s="165">
        <f t="shared" si="0"/>
        <v>908.53</v>
      </c>
    </row>
    <row r="117" spans="1:8" ht="12.75" hidden="1">
      <c r="A117" s="112" t="s">
        <v>298</v>
      </c>
      <c r="B117" s="113">
        <v>63</v>
      </c>
      <c r="C117" s="212" t="s">
        <v>367</v>
      </c>
      <c r="D117" s="88" t="s">
        <v>246</v>
      </c>
      <c r="E117" s="31">
        <v>1.46</v>
      </c>
      <c r="F117" s="211">
        <v>16.630000000000003</v>
      </c>
      <c r="G117" s="26"/>
      <c r="H117" s="165">
        <f t="shared" si="0"/>
        <v>0</v>
      </c>
    </row>
    <row r="118" spans="1:8" ht="12.75" hidden="1">
      <c r="A118" s="112" t="s">
        <v>298</v>
      </c>
      <c r="B118" s="113">
        <v>64</v>
      </c>
      <c r="C118" s="213" t="s">
        <v>368</v>
      </c>
      <c r="D118" s="88" t="s">
        <v>246</v>
      </c>
      <c r="E118" s="31">
        <v>1.46</v>
      </c>
      <c r="F118" s="211">
        <v>18.76</v>
      </c>
      <c r="G118" s="26"/>
      <c r="H118" s="165">
        <f t="shared" si="0"/>
        <v>0</v>
      </c>
    </row>
    <row r="119" spans="1:8" ht="12.75" hidden="1">
      <c r="A119" s="112" t="s">
        <v>298</v>
      </c>
      <c r="B119" s="113">
        <v>65</v>
      </c>
      <c r="C119" s="213" t="s">
        <v>369</v>
      </c>
      <c r="D119" s="88" t="s">
        <v>246</v>
      </c>
      <c r="E119" s="31">
        <v>1.46</v>
      </c>
      <c r="F119" s="211">
        <v>18.76</v>
      </c>
      <c r="G119" s="26"/>
      <c r="H119" s="165">
        <f t="shared" si="0"/>
        <v>0</v>
      </c>
    </row>
    <row r="120" spans="1:8" ht="12.75" hidden="1">
      <c r="A120" s="112" t="s">
        <v>298</v>
      </c>
      <c r="B120" s="113">
        <v>66</v>
      </c>
      <c r="C120" s="213" t="s">
        <v>370</v>
      </c>
      <c r="D120" s="88" t="s">
        <v>246</v>
      </c>
      <c r="E120" s="31">
        <v>1.46</v>
      </c>
      <c r="F120" s="211">
        <v>20.950000000000003</v>
      </c>
      <c r="G120" s="26"/>
      <c r="H120" s="165">
        <f t="shared" si="0"/>
        <v>0</v>
      </c>
    </row>
    <row r="121" spans="1:8" ht="12.75" hidden="1">
      <c r="A121" s="112" t="s">
        <v>298</v>
      </c>
      <c r="B121" s="113">
        <v>67</v>
      </c>
      <c r="C121" s="105" t="s">
        <v>371</v>
      </c>
      <c r="D121" s="88" t="s">
        <v>121</v>
      </c>
      <c r="E121" s="31">
        <v>5.54</v>
      </c>
      <c r="F121" s="211">
        <v>35.37</v>
      </c>
      <c r="G121" s="26"/>
      <c r="H121" s="165">
        <f t="shared" si="0"/>
        <v>0</v>
      </c>
    </row>
    <row r="122" spans="1:8" ht="12.75">
      <c r="A122" s="112" t="s">
        <v>298</v>
      </c>
      <c r="B122" s="113">
        <v>68</v>
      </c>
      <c r="C122" s="105" t="s">
        <v>373</v>
      </c>
      <c r="D122" s="88" t="s">
        <v>259</v>
      </c>
      <c r="E122" s="31"/>
      <c r="F122" s="211">
        <v>222.05</v>
      </c>
      <c r="G122" s="26">
        <v>0.38</v>
      </c>
      <c r="H122" s="165">
        <f t="shared" si="0"/>
        <v>84.38</v>
      </c>
    </row>
    <row r="123" spans="1:8" ht="12.75">
      <c r="A123" s="112" t="s">
        <v>298</v>
      </c>
      <c r="B123" s="113">
        <v>69</v>
      </c>
      <c r="C123" s="105" t="s">
        <v>374</v>
      </c>
      <c r="D123" s="88" t="s">
        <v>259</v>
      </c>
      <c r="E123" s="31"/>
      <c r="F123" s="211">
        <v>316.1</v>
      </c>
      <c r="G123" s="26">
        <v>0.33</v>
      </c>
      <c r="H123" s="165">
        <f t="shared" si="0"/>
        <v>104.31</v>
      </c>
    </row>
    <row r="124" spans="1:8" ht="12.75" hidden="1">
      <c r="A124" s="112" t="s">
        <v>298</v>
      </c>
      <c r="B124" s="91">
        <v>70</v>
      </c>
      <c r="C124" s="105" t="s">
        <v>375</v>
      </c>
      <c r="D124" s="88" t="s">
        <v>126</v>
      </c>
      <c r="E124" s="31">
        <v>19.32</v>
      </c>
      <c r="F124" s="211">
        <v>63.15</v>
      </c>
      <c r="G124" s="26"/>
      <c r="H124" s="165">
        <f t="shared" si="0"/>
        <v>0</v>
      </c>
    </row>
    <row r="125" spans="1:8" ht="12.75" hidden="1">
      <c r="A125" s="112" t="s">
        <v>298</v>
      </c>
      <c r="B125" s="91">
        <v>71</v>
      </c>
      <c r="C125" s="105" t="s">
        <v>376</v>
      </c>
      <c r="D125" s="88" t="s">
        <v>126</v>
      </c>
      <c r="E125" s="31">
        <v>810.65</v>
      </c>
      <c r="F125" s="211">
        <v>888.5</v>
      </c>
      <c r="G125" s="26"/>
      <c r="H125" s="165">
        <f t="shared" si="0"/>
        <v>0</v>
      </c>
    </row>
    <row r="126" spans="1:8" ht="12.75" hidden="1">
      <c r="A126" s="112" t="s">
        <v>298</v>
      </c>
      <c r="B126" s="91">
        <v>72</v>
      </c>
      <c r="C126" s="105" t="s">
        <v>377</v>
      </c>
      <c r="D126" s="88" t="s">
        <v>126</v>
      </c>
      <c r="E126" s="31">
        <v>36.31</v>
      </c>
      <c r="F126" s="211">
        <v>63.940000000000005</v>
      </c>
      <c r="G126" s="26"/>
      <c r="H126" s="165">
        <f aca="true" t="shared" si="1" ref="H126:H139">ROUND(F126*G126,2)</f>
        <v>0</v>
      </c>
    </row>
    <row r="127" spans="1:8" ht="12.75">
      <c r="A127" s="112" t="s">
        <v>298</v>
      </c>
      <c r="B127" s="113">
        <v>73</v>
      </c>
      <c r="C127" s="105" t="s">
        <v>378</v>
      </c>
      <c r="D127" s="88" t="s">
        <v>126</v>
      </c>
      <c r="E127" s="31">
        <v>126.88</v>
      </c>
      <c r="F127" s="211">
        <v>249.33</v>
      </c>
      <c r="G127" s="26">
        <v>28</v>
      </c>
      <c r="H127" s="165">
        <f t="shared" si="1"/>
        <v>6981.24</v>
      </c>
    </row>
    <row r="128" spans="1:8" ht="12.75">
      <c r="A128" s="112" t="s">
        <v>298</v>
      </c>
      <c r="B128" s="113">
        <v>74</v>
      </c>
      <c r="C128" s="105" t="s">
        <v>379</v>
      </c>
      <c r="D128" s="88" t="s">
        <v>126</v>
      </c>
      <c r="E128" s="31">
        <v>126.88</v>
      </c>
      <c r="F128" s="211">
        <v>278.95</v>
      </c>
      <c r="G128" s="26">
        <v>23</v>
      </c>
      <c r="H128" s="165">
        <f t="shared" si="1"/>
        <v>6415.85</v>
      </c>
    </row>
    <row r="129" spans="1:8" ht="12.75">
      <c r="A129" s="112" t="s">
        <v>298</v>
      </c>
      <c r="B129" s="113">
        <v>75</v>
      </c>
      <c r="C129" s="105" t="s">
        <v>380</v>
      </c>
      <c r="D129" s="88" t="s">
        <v>126</v>
      </c>
      <c r="E129" s="214">
        <v>126.88</v>
      </c>
      <c r="F129" s="211">
        <v>336.16</v>
      </c>
      <c r="G129" s="26">
        <v>25</v>
      </c>
      <c r="H129" s="165">
        <f t="shared" si="1"/>
        <v>8404</v>
      </c>
    </row>
    <row r="130" spans="1:8" ht="12.75">
      <c r="A130" s="112" t="s">
        <v>298</v>
      </c>
      <c r="B130" s="113">
        <v>76</v>
      </c>
      <c r="C130" s="105" t="s">
        <v>381</v>
      </c>
      <c r="D130" s="122" t="s">
        <v>126</v>
      </c>
      <c r="E130" s="40">
        <v>32.37</v>
      </c>
      <c r="F130" s="107">
        <v>108.52000000000001</v>
      </c>
      <c r="G130" s="26">
        <v>69</v>
      </c>
      <c r="H130" s="165">
        <f t="shared" si="1"/>
        <v>7487.88</v>
      </c>
    </row>
    <row r="131" spans="1:8" ht="12.75">
      <c r="A131" s="112" t="s">
        <v>298</v>
      </c>
      <c r="B131" s="113">
        <v>77</v>
      </c>
      <c r="C131" s="105" t="s">
        <v>382</v>
      </c>
      <c r="D131" s="88" t="s">
        <v>126</v>
      </c>
      <c r="E131" s="26">
        <v>32.37</v>
      </c>
      <c r="F131" s="214">
        <v>126.24</v>
      </c>
      <c r="G131" s="26"/>
      <c r="H131" s="165">
        <f t="shared" si="1"/>
        <v>0</v>
      </c>
    </row>
    <row r="132" spans="1:8" ht="12.75">
      <c r="A132" s="112" t="s">
        <v>298</v>
      </c>
      <c r="B132" s="113">
        <v>78</v>
      </c>
      <c r="C132" s="105" t="s">
        <v>383</v>
      </c>
      <c r="D132" s="88" t="s">
        <v>126</v>
      </c>
      <c r="E132" s="31">
        <v>18.56</v>
      </c>
      <c r="F132" s="40">
        <v>147.38</v>
      </c>
      <c r="G132" s="26">
        <v>3</v>
      </c>
      <c r="H132" s="165">
        <f t="shared" si="1"/>
        <v>442.14</v>
      </c>
    </row>
    <row r="133" spans="1:8" ht="12.75">
      <c r="A133" s="112" t="s">
        <v>298</v>
      </c>
      <c r="B133" s="113">
        <v>79</v>
      </c>
      <c r="C133" s="105" t="s">
        <v>384</v>
      </c>
      <c r="D133" s="88" t="s">
        <v>126</v>
      </c>
      <c r="E133" s="31">
        <v>32.68</v>
      </c>
      <c r="F133" s="40">
        <v>52.330000000000005</v>
      </c>
      <c r="G133" s="26">
        <v>10</v>
      </c>
      <c r="H133" s="165">
        <f t="shared" si="1"/>
        <v>523.3</v>
      </c>
    </row>
    <row r="134" spans="1:8" ht="12.75" hidden="1">
      <c r="A134" s="112" t="s">
        <v>298</v>
      </c>
      <c r="B134" s="113">
        <v>80</v>
      </c>
      <c r="C134" s="105" t="s">
        <v>385</v>
      </c>
      <c r="D134" s="88" t="s">
        <v>126</v>
      </c>
      <c r="E134" s="31">
        <v>32.31</v>
      </c>
      <c r="F134" s="40">
        <v>49.59</v>
      </c>
      <c r="G134" s="26"/>
      <c r="H134" s="165">
        <f t="shared" si="1"/>
        <v>0</v>
      </c>
    </row>
    <row r="135" spans="1:8" ht="12.75" hidden="1">
      <c r="A135" s="112" t="s">
        <v>298</v>
      </c>
      <c r="B135" s="113">
        <v>81</v>
      </c>
      <c r="C135" s="105" t="s">
        <v>386</v>
      </c>
      <c r="D135" s="88" t="s">
        <v>126</v>
      </c>
      <c r="E135" s="31">
        <v>31.95</v>
      </c>
      <c r="F135" s="40">
        <v>58.57000000000001</v>
      </c>
      <c r="G135" s="26"/>
      <c r="H135" s="165">
        <f t="shared" si="1"/>
        <v>0</v>
      </c>
    </row>
    <row r="136" spans="1:8" ht="12.75" hidden="1">
      <c r="A136" s="112" t="s">
        <v>298</v>
      </c>
      <c r="B136" s="113">
        <v>82</v>
      </c>
      <c r="C136" s="105" t="s">
        <v>387</v>
      </c>
      <c r="D136" s="88" t="s">
        <v>126</v>
      </c>
      <c r="E136" s="31">
        <v>31.95</v>
      </c>
      <c r="F136" s="40">
        <v>149.58000000000004</v>
      </c>
      <c r="G136" s="26"/>
      <c r="H136" s="165">
        <f t="shared" si="1"/>
        <v>0</v>
      </c>
    </row>
    <row r="137" spans="1:8" ht="12.75" hidden="1">
      <c r="A137" s="112" t="s">
        <v>298</v>
      </c>
      <c r="B137" s="113">
        <v>83</v>
      </c>
      <c r="C137" s="105" t="s">
        <v>388</v>
      </c>
      <c r="D137" s="88" t="s">
        <v>126</v>
      </c>
      <c r="E137" s="31">
        <v>42.79</v>
      </c>
      <c r="F137" s="40">
        <v>65.47</v>
      </c>
      <c r="G137" s="26"/>
      <c r="H137" s="165">
        <f t="shared" si="1"/>
        <v>0</v>
      </c>
    </row>
    <row r="138" spans="1:8" ht="12.75" hidden="1">
      <c r="A138" s="112" t="s">
        <v>298</v>
      </c>
      <c r="B138" s="113">
        <v>84</v>
      </c>
      <c r="C138" s="105" t="s">
        <v>389</v>
      </c>
      <c r="D138" s="88" t="s">
        <v>126</v>
      </c>
      <c r="E138" s="31">
        <v>126.88</v>
      </c>
      <c r="F138" s="40">
        <v>278.95</v>
      </c>
      <c r="G138" s="26"/>
      <c r="H138" s="165">
        <f t="shared" si="1"/>
        <v>0</v>
      </c>
    </row>
    <row r="139" spans="1:8" ht="12.75" hidden="1">
      <c r="A139" s="22"/>
      <c r="B139" s="86"/>
      <c r="C139" s="105" t="s">
        <v>390</v>
      </c>
      <c r="D139" s="115" t="s">
        <v>172</v>
      </c>
      <c r="E139" s="31">
        <v>53.14</v>
      </c>
      <c r="F139" s="40">
        <v>153.06000000000003</v>
      </c>
      <c r="G139" s="26"/>
      <c r="H139" s="165">
        <f t="shared" si="1"/>
        <v>0</v>
      </c>
    </row>
    <row r="140" spans="1:8" ht="12.75">
      <c r="A140" s="98"/>
      <c r="B140" s="98"/>
      <c r="C140" s="35" t="s">
        <v>19</v>
      </c>
      <c r="D140" s="100"/>
      <c r="E140" s="100"/>
      <c r="F140" s="101"/>
      <c r="G140" s="101"/>
      <c r="H140" s="37">
        <f>SUM(H49:H139)</f>
        <v>179602.92</v>
      </c>
    </row>
    <row r="141" spans="1:8" ht="12.75">
      <c r="A141" s="161"/>
      <c r="B141" s="162"/>
      <c r="C141" s="163"/>
      <c r="D141" s="161"/>
      <c r="E141" s="161"/>
      <c r="F141" s="134"/>
      <c r="G141" s="134"/>
      <c r="H141" s="48"/>
    </row>
    <row r="142" spans="1:8" ht="12.75">
      <c r="A142" s="67" t="s">
        <v>47</v>
      </c>
      <c r="B142" s="68"/>
      <c r="C142" s="69"/>
      <c r="D142" s="70"/>
      <c r="E142" s="70"/>
      <c r="F142" s="71"/>
      <c r="G142" s="72"/>
      <c r="H142" s="73"/>
    </row>
    <row r="143" spans="1:8" ht="13.5" customHeight="1">
      <c r="A143" s="74" t="s">
        <v>48</v>
      </c>
      <c r="B143" s="74" t="s">
        <v>48</v>
      </c>
      <c r="C143" s="75"/>
      <c r="D143" s="11" t="s">
        <v>49</v>
      </c>
      <c r="E143" s="74" t="s">
        <v>8</v>
      </c>
      <c r="F143" s="76" t="s">
        <v>9</v>
      </c>
      <c r="G143" s="17" t="s">
        <v>458</v>
      </c>
      <c r="H143" s="17"/>
    </row>
    <row r="144" spans="1:8" ht="12.75" customHeight="1">
      <c r="A144" s="77" t="s">
        <v>50</v>
      </c>
      <c r="B144" s="78" t="s">
        <v>51</v>
      </c>
      <c r="C144" s="79" t="s">
        <v>6</v>
      </c>
      <c r="D144" s="11"/>
      <c r="E144" s="77" t="s">
        <v>11</v>
      </c>
      <c r="F144" s="80" t="s">
        <v>52</v>
      </c>
      <c r="G144" s="81" t="s">
        <v>12</v>
      </c>
      <c r="H144" s="82" t="s">
        <v>13</v>
      </c>
    </row>
    <row r="145" spans="1:8" ht="12.75">
      <c r="A145" s="83" t="s">
        <v>53</v>
      </c>
      <c r="B145" s="78"/>
      <c r="C145" s="84"/>
      <c r="D145" s="11"/>
      <c r="E145" s="83" t="s">
        <v>14</v>
      </c>
      <c r="F145" s="85"/>
      <c r="G145" s="81"/>
      <c r="H145" s="82"/>
    </row>
    <row r="146" spans="1:8" ht="12.75">
      <c r="A146" s="22" t="s">
        <v>15</v>
      </c>
      <c r="B146" s="86"/>
      <c r="C146" s="87" t="s">
        <v>54</v>
      </c>
      <c r="D146" s="88" t="s">
        <v>55</v>
      </c>
      <c r="E146" s="31"/>
      <c r="F146" s="31"/>
      <c r="G146" s="28">
        <v>0</v>
      </c>
      <c r="H146" s="28">
        <v>0</v>
      </c>
    </row>
    <row r="147" spans="1:8" ht="12.75">
      <c r="A147" s="22" t="s">
        <v>15</v>
      </c>
      <c r="B147" s="86">
        <v>15</v>
      </c>
      <c r="C147" s="89" t="s">
        <v>56</v>
      </c>
      <c r="D147" s="88"/>
      <c r="E147" s="31">
        <v>47.94</v>
      </c>
      <c r="F147" s="90">
        <v>589.9813763839999</v>
      </c>
      <c r="G147" s="28">
        <v>16.5</v>
      </c>
      <c r="H147" s="28">
        <f aca="true" t="shared" si="2" ref="H147:H153">ROUND(F147*G147,2)</f>
        <v>9734.69</v>
      </c>
    </row>
    <row r="148" spans="1:8" ht="12.75">
      <c r="A148" s="22" t="s">
        <v>15</v>
      </c>
      <c r="B148" s="86">
        <v>16</v>
      </c>
      <c r="C148" s="89" t="s">
        <v>57</v>
      </c>
      <c r="D148" s="88"/>
      <c r="E148" s="31">
        <v>60.97</v>
      </c>
      <c r="F148" s="90">
        <v>631.2994127360001</v>
      </c>
      <c r="G148" s="28">
        <v>5</v>
      </c>
      <c r="H148" s="28">
        <f t="shared" si="2"/>
        <v>3156.5</v>
      </c>
    </row>
    <row r="149" spans="1:8" ht="12.75">
      <c r="A149" s="22" t="s">
        <v>15</v>
      </c>
      <c r="B149" s="86">
        <v>17</v>
      </c>
      <c r="C149" s="89" t="s">
        <v>58</v>
      </c>
      <c r="D149" s="88"/>
      <c r="E149" s="31">
        <v>82.53</v>
      </c>
      <c r="F149" s="90">
        <v>684.5120802560001</v>
      </c>
      <c r="G149" s="28">
        <v>5.5</v>
      </c>
      <c r="H149" s="28">
        <f t="shared" si="2"/>
        <v>3764.82</v>
      </c>
    </row>
    <row r="150" spans="1:8" ht="12.75">
      <c r="A150" s="22" t="s">
        <v>15</v>
      </c>
      <c r="B150" s="86">
        <v>19</v>
      </c>
      <c r="C150" s="89" t="s">
        <v>60</v>
      </c>
      <c r="D150" s="88"/>
      <c r="E150" s="31">
        <v>177.05</v>
      </c>
      <c r="F150" s="90">
        <v>849.762584128</v>
      </c>
      <c r="G150" s="28">
        <v>2.5</v>
      </c>
      <c r="H150" s="28">
        <f t="shared" si="2"/>
        <v>2124.41</v>
      </c>
    </row>
    <row r="151" spans="1:8" ht="12.75">
      <c r="A151" s="22" t="s">
        <v>15</v>
      </c>
      <c r="B151" s="86">
        <v>20</v>
      </c>
      <c r="C151" s="89" t="s">
        <v>61</v>
      </c>
      <c r="D151" s="88"/>
      <c r="E151" s="31">
        <v>199.87</v>
      </c>
      <c r="F151" s="90">
        <v>902.61662048</v>
      </c>
      <c r="G151" s="28">
        <v>3</v>
      </c>
      <c r="H151" s="28">
        <f t="shared" si="2"/>
        <v>2707.85</v>
      </c>
    </row>
    <row r="152" spans="1:8" ht="12.75">
      <c r="A152" s="22" t="s">
        <v>15</v>
      </c>
      <c r="B152" s="86">
        <v>24</v>
      </c>
      <c r="C152" s="89" t="s">
        <v>63</v>
      </c>
      <c r="D152" s="88"/>
      <c r="E152" s="31">
        <v>296.26</v>
      </c>
      <c r="F152" s="90">
        <v>879.8115153160003</v>
      </c>
      <c r="G152" s="28">
        <v>4.05</v>
      </c>
      <c r="H152" s="28">
        <f t="shared" si="2"/>
        <v>3563.24</v>
      </c>
    </row>
    <row r="153" spans="1:8" ht="12.75">
      <c r="A153" s="22" t="s">
        <v>15</v>
      </c>
      <c r="B153" s="86">
        <v>35</v>
      </c>
      <c r="C153" s="87" t="s">
        <v>68</v>
      </c>
      <c r="D153" s="88" t="s">
        <v>69</v>
      </c>
      <c r="E153" s="31">
        <v>13.1</v>
      </c>
      <c r="F153" s="90">
        <v>148.86607922</v>
      </c>
      <c r="G153" s="28">
        <v>2</v>
      </c>
      <c r="H153" s="28">
        <f t="shared" si="2"/>
        <v>297.73</v>
      </c>
    </row>
    <row r="154" spans="1:8" ht="12.75">
      <c r="A154" s="22" t="s">
        <v>15</v>
      </c>
      <c r="B154" s="86"/>
      <c r="C154" s="87" t="s">
        <v>70</v>
      </c>
      <c r="D154" s="88" t="s">
        <v>71</v>
      </c>
      <c r="E154" s="31"/>
      <c r="F154" s="31"/>
      <c r="G154" s="26"/>
      <c r="H154" s="165"/>
    </row>
    <row r="155" spans="1:8" ht="12.75">
      <c r="A155" s="22" t="s">
        <v>15</v>
      </c>
      <c r="B155" s="86">
        <v>40</v>
      </c>
      <c r="C155" s="89" t="s">
        <v>72</v>
      </c>
      <c r="D155" s="88"/>
      <c r="E155" s="31">
        <v>70.92</v>
      </c>
      <c r="F155" s="90">
        <v>217.09327922</v>
      </c>
      <c r="G155" s="28">
        <v>3</v>
      </c>
      <c r="H155" s="28">
        <f>ROUND(F155*G155,2)</f>
        <v>651.28</v>
      </c>
    </row>
    <row r="156" spans="1:8" ht="12.75">
      <c r="A156" s="22" t="s">
        <v>15</v>
      </c>
      <c r="B156" s="86"/>
      <c r="C156" s="87" t="s">
        <v>73</v>
      </c>
      <c r="D156" s="88" t="s">
        <v>33</v>
      </c>
      <c r="E156" s="31"/>
      <c r="F156" s="31"/>
      <c r="G156" s="26"/>
      <c r="H156" s="164"/>
    </row>
    <row r="157" spans="1:8" ht="12.75">
      <c r="A157" s="22" t="s">
        <v>15</v>
      </c>
      <c r="B157" s="86">
        <v>48</v>
      </c>
      <c r="C157" s="89" t="s">
        <v>75</v>
      </c>
      <c r="D157" s="88"/>
      <c r="E157" s="31">
        <v>1773.27</v>
      </c>
      <c r="F157" s="90">
        <v>2838.925960704</v>
      </c>
      <c r="G157" s="28">
        <v>1</v>
      </c>
      <c r="H157" s="28">
        <f>ROUND(F157*G157,2)</f>
        <v>2838.93</v>
      </c>
    </row>
    <row r="158" spans="1:8" ht="12.75">
      <c r="A158" s="22" t="s">
        <v>15</v>
      </c>
      <c r="B158" s="86"/>
      <c r="C158" s="87" t="s">
        <v>76</v>
      </c>
      <c r="D158" s="88" t="s">
        <v>33</v>
      </c>
      <c r="E158" s="91"/>
      <c r="F158" s="40"/>
      <c r="G158" s="26"/>
      <c r="H158" s="164"/>
    </row>
    <row r="159" spans="1:8" ht="12.75">
      <c r="A159" s="22" t="s">
        <v>15</v>
      </c>
      <c r="B159" s="86">
        <v>51</v>
      </c>
      <c r="C159" s="89" t="s">
        <v>77</v>
      </c>
      <c r="D159" s="88"/>
      <c r="E159" s="31">
        <v>79.64</v>
      </c>
      <c r="F159" s="90">
        <v>193.47016330000002</v>
      </c>
      <c r="G159" s="28">
        <v>2</v>
      </c>
      <c r="H159" s="28">
        <f>ROUND(F159*G159,2)</f>
        <v>386.94</v>
      </c>
    </row>
    <row r="160" spans="1:8" ht="12.75">
      <c r="A160" s="22" t="s">
        <v>15</v>
      </c>
      <c r="B160" s="86">
        <v>53</v>
      </c>
      <c r="C160" s="87" t="s">
        <v>78</v>
      </c>
      <c r="D160" s="88" t="s">
        <v>33</v>
      </c>
      <c r="E160" s="31">
        <v>92.22</v>
      </c>
      <c r="F160" s="90">
        <v>237.400690416</v>
      </c>
      <c r="G160" s="28">
        <v>15</v>
      </c>
      <c r="H160" s="28">
        <f>ROUND(F160*G160,2)</f>
        <v>3561.01</v>
      </c>
    </row>
    <row r="161" spans="1:8" ht="12.75">
      <c r="A161" s="22" t="s">
        <v>15</v>
      </c>
      <c r="B161" s="86">
        <v>54</v>
      </c>
      <c r="C161" s="87" t="s">
        <v>79</v>
      </c>
      <c r="D161" s="88" t="s">
        <v>33</v>
      </c>
      <c r="E161" s="31">
        <v>245.01</v>
      </c>
      <c r="F161" s="90">
        <v>417.69189041600004</v>
      </c>
      <c r="G161" s="28">
        <v>14</v>
      </c>
      <c r="H161" s="28">
        <f>ROUND(F161*G161,2)</f>
        <v>5847.69</v>
      </c>
    </row>
    <row r="162" spans="1:8" ht="12.75">
      <c r="A162" s="22" t="s">
        <v>15</v>
      </c>
      <c r="B162" s="86">
        <v>57</v>
      </c>
      <c r="C162" s="89" t="s">
        <v>81</v>
      </c>
      <c r="D162" s="88" t="s">
        <v>33</v>
      </c>
      <c r="E162" s="31">
        <v>355</v>
      </c>
      <c r="F162" s="90">
        <v>365.94225096400004</v>
      </c>
      <c r="G162" s="28">
        <v>2</v>
      </c>
      <c r="H162" s="28">
        <f>ROUND(F162*G162,2)</f>
        <v>731.88</v>
      </c>
    </row>
    <row r="163" spans="1:8" ht="12.75">
      <c r="A163" s="22" t="s">
        <v>15</v>
      </c>
      <c r="B163" s="86"/>
      <c r="C163" s="87" t="s">
        <v>82</v>
      </c>
      <c r="D163" s="88" t="s">
        <v>39</v>
      </c>
      <c r="E163" s="31"/>
      <c r="F163" s="31"/>
      <c r="G163" s="26"/>
      <c r="H163" s="164"/>
    </row>
    <row r="164" spans="1:8" ht="12.75">
      <c r="A164" s="22" t="s">
        <v>15</v>
      </c>
      <c r="B164" s="86">
        <v>58</v>
      </c>
      <c r="C164" s="89" t="s">
        <v>83</v>
      </c>
      <c r="D164" s="88"/>
      <c r="E164" s="31">
        <v>108.4</v>
      </c>
      <c r="F164" s="90">
        <v>292.755373952</v>
      </c>
      <c r="G164" s="28">
        <v>2</v>
      </c>
      <c r="H164" s="28">
        <f aca="true" t="shared" si="3" ref="H164:H177">ROUND(F164*G164,2)</f>
        <v>585.51</v>
      </c>
    </row>
    <row r="165" spans="1:8" ht="12.75">
      <c r="A165" s="22" t="s">
        <v>15</v>
      </c>
      <c r="B165" s="86">
        <v>61</v>
      </c>
      <c r="C165" s="87" t="s">
        <v>459</v>
      </c>
      <c r="D165" s="88" t="s">
        <v>33</v>
      </c>
      <c r="E165" s="31">
        <v>2205.32</v>
      </c>
      <c r="F165" s="90">
        <v>2846.838114176</v>
      </c>
      <c r="G165" s="28">
        <v>2</v>
      </c>
      <c r="H165" s="28">
        <f t="shared" si="3"/>
        <v>5693.68</v>
      </c>
    </row>
    <row r="166" spans="1:8" ht="12.75">
      <c r="A166" s="38" t="s">
        <v>15</v>
      </c>
      <c r="B166" s="86">
        <v>66</v>
      </c>
      <c r="C166" s="87" t="s">
        <v>84</v>
      </c>
      <c r="D166" s="88" t="s">
        <v>33</v>
      </c>
      <c r="E166" s="31">
        <v>21.59</v>
      </c>
      <c r="F166" s="90">
        <v>116.40959925199999</v>
      </c>
      <c r="G166" s="28">
        <v>14</v>
      </c>
      <c r="H166" s="28">
        <f t="shared" si="3"/>
        <v>1629.73</v>
      </c>
    </row>
    <row r="167" spans="1:8" ht="12.75">
      <c r="A167" s="38" t="s">
        <v>15</v>
      </c>
      <c r="B167" s="92">
        <v>67</v>
      </c>
      <c r="C167" s="87" t="s">
        <v>85</v>
      </c>
      <c r="D167" s="88" t="s">
        <v>33</v>
      </c>
      <c r="E167" s="31">
        <v>11.31</v>
      </c>
      <c r="F167" s="90">
        <v>48.59463285600002</v>
      </c>
      <c r="G167" s="28">
        <v>12</v>
      </c>
      <c r="H167" s="28">
        <f t="shared" si="3"/>
        <v>583.14</v>
      </c>
    </row>
    <row r="168" spans="1:8" ht="12.75">
      <c r="A168" s="38" t="s">
        <v>15</v>
      </c>
      <c r="B168" s="92">
        <v>91</v>
      </c>
      <c r="C168" s="87" t="s">
        <v>92</v>
      </c>
      <c r="D168" s="93" t="s">
        <v>41</v>
      </c>
      <c r="E168" s="59"/>
      <c r="F168" s="90">
        <v>99.50326330000001</v>
      </c>
      <c r="G168" s="28">
        <v>4</v>
      </c>
      <c r="H168" s="28">
        <f t="shared" si="3"/>
        <v>398.01</v>
      </c>
    </row>
    <row r="169" spans="1:8" ht="12.75">
      <c r="A169" s="38" t="s">
        <v>96</v>
      </c>
      <c r="B169" s="92">
        <v>101</v>
      </c>
      <c r="C169" s="87" t="s">
        <v>460</v>
      </c>
      <c r="D169" s="93" t="s">
        <v>39</v>
      </c>
      <c r="E169" s="59">
        <v>305.49</v>
      </c>
      <c r="F169" s="90">
        <v>8321.65</v>
      </c>
      <c r="G169" s="28">
        <v>1</v>
      </c>
      <c r="H169" s="28">
        <f t="shared" si="3"/>
        <v>8321.65</v>
      </c>
    </row>
    <row r="170" spans="1:8" ht="12.75">
      <c r="A170" s="38" t="s">
        <v>96</v>
      </c>
      <c r="B170" s="94">
        <v>106</v>
      </c>
      <c r="C170" s="96" t="s">
        <v>429</v>
      </c>
      <c r="D170" s="30" t="s">
        <v>39</v>
      </c>
      <c r="E170" s="95"/>
      <c r="F170" s="90">
        <v>61.35493102600001</v>
      </c>
      <c r="G170" s="28">
        <v>1</v>
      </c>
      <c r="H170" s="28">
        <f t="shared" si="3"/>
        <v>61.35</v>
      </c>
    </row>
    <row r="171" spans="1:8" ht="12.75">
      <c r="A171" s="38" t="s">
        <v>96</v>
      </c>
      <c r="B171" s="94">
        <v>111</v>
      </c>
      <c r="C171" s="29" t="s">
        <v>99</v>
      </c>
      <c r="D171" s="30" t="s">
        <v>100</v>
      </c>
      <c r="E171" s="95"/>
      <c r="F171" s="90"/>
      <c r="G171" s="28">
        <v>0</v>
      </c>
      <c r="H171" s="28">
        <f t="shared" si="3"/>
        <v>0</v>
      </c>
    </row>
    <row r="172" spans="1:8" ht="12.75">
      <c r="A172" s="38" t="s">
        <v>96</v>
      </c>
      <c r="B172" s="94">
        <v>112</v>
      </c>
      <c r="C172" s="96" t="s">
        <v>101</v>
      </c>
      <c r="D172" s="30" t="s">
        <v>102</v>
      </c>
      <c r="E172" s="95">
        <v>12.03</v>
      </c>
      <c r="F172" s="90">
        <v>127.68838868200002</v>
      </c>
      <c r="G172" s="28">
        <v>6</v>
      </c>
      <c r="H172" s="28">
        <f t="shared" si="3"/>
        <v>766.13</v>
      </c>
    </row>
    <row r="173" spans="1:8" ht="12.75">
      <c r="A173" s="38" t="s">
        <v>96</v>
      </c>
      <c r="B173" s="94"/>
      <c r="C173" s="29" t="s">
        <v>103</v>
      </c>
      <c r="D173" s="30"/>
      <c r="E173" s="95"/>
      <c r="F173" s="95">
        <v>206.96678766400004</v>
      </c>
      <c r="G173" s="28">
        <v>154.46</v>
      </c>
      <c r="H173" s="28">
        <f t="shared" si="3"/>
        <v>31968.09</v>
      </c>
    </row>
    <row r="174" spans="1:8" ht="12.75">
      <c r="A174" s="38" t="s">
        <v>96</v>
      </c>
      <c r="B174" s="94">
        <v>116</v>
      </c>
      <c r="C174" s="29" t="s">
        <v>104</v>
      </c>
      <c r="D174" s="30" t="s">
        <v>102</v>
      </c>
      <c r="E174" s="95">
        <v>4.24</v>
      </c>
      <c r="F174" s="90">
        <v>0</v>
      </c>
      <c r="G174" s="28">
        <v>0</v>
      </c>
      <c r="H174" s="28">
        <f t="shared" si="3"/>
        <v>0</v>
      </c>
    </row>
    <row r="175" spans="1:8" ht="12.75">
      <c r="A175" s="38" t="s">
        <v>96</v>
      </c>
      <c r="B175" s="94"/>
      <c r="C175" s="96" t="s">
        <v>105</v>
      </c>
      <c r="D175" s="30" t="s">
        <v>230</v>
      </c>
      <c r="E175" s="95"/>
      <c r="F175" s="95">
        <v>58.49499553400001</v>
      </c>
      <c r="G175" s="28">
        <v>3</v>
      </c>
      <c r="H175" s="28">
        <f t="shared" si="3"/>
        <v>175.48</v>
      </c>
    </row>
    <row r="176" spans="1:8" ht="12.75">
      <c r="A176" s="38" t="s">
        <v>96</v>
      </c>
      <c r="B176" s="94">
        <v>117</v>
      </c>
      <c r="C176" s="96" t="s">
        <v>106</v>
      </c>
      <c r="D176" s="30"/>
      <c r="E176" s="95">
        <v>4.24</v>
      </c>
      <c r="F176" s="90">
        <v>46.970225212</v>
      </c>
      <c r="G176" s="28">
        <v>1</v>
      </c>
      <c r="H176" s="28">
        <f t="shared" si="3"/>
        <v>46.97</v>
      </c>
    </row>
    <row r="177" spans="1:8" ht="12.75">
      <c r="A177" s="38" t="s">
        <v>96</v>
      </c>
      <c r="B177" s="86">
        <v>144</v>
      </c>
      <c r="C177" s="105" t="s">
        <v>461</v>
      </c>
      <c r="D177" s="88" t="s">
        <v>126</v>
      </c>
      <c r="E177" s="259">
        <v>101.31</v>
      </c>
      <c r="F177" s="90">
        <v>546.53198431</v>
      </c>
      <c r="G177" s="28">
        <v>48</v>
      </c>
      <c r="H177" s="28">
        <f t="shared" si="3"/>
        <v>26233.54</v>
      </c>
    </row>
    <row r="178" spans="1:8" ht="12.75">
      <c r="A178" s="97"/>
      <c r="B178" s="98"/>
      <c r="C178" s="99"/>
      <c r="D178" s="100"/>
      <c r="E178" s="2"/>
      <c r="F178" s="40"/>
      <c r="G178" s="101"/>
      <c r="H178" s="37">
        <f>SUM(H146:H177)</f>
        <v>115830.25</v>
      </c>
    </row>
    <row r="179" spans="1:8" ht="12.75">
      <c r="A179" s="97"/>
      <c r="B179" s="98"/>
      <c r="C179" s="35"/>
      <c r="D179" s="100"/>
      <c r="E179" s="2"/>
      <c r="F179" s="2"/>
      <c r="G179" s="101"/>
      <c r="H179" s="10"/>
    </row>
    <row r="180" spans="1:8" ht="12.75">
      <c r="A180" s="97"/>
      <c r="B180" s="98"/>
      <c r="C180" s="179"/>
      <c r="D180" s="98"/>
      <c r="E180" s="2"/>
      <c r="F180" s="2"/>
      <c r="G180" s="177"/>
      <c r="H180" s="178"/>
    </row>
    <row r="181" spans="1:8" ht="12.75">
      <c r="A181" s="67" t="s">
        <v>112</v>
      </c>
      <c r="B181" s="68"/>
      <c r="C181" s="69"/>
      <c r="D181" s="70"/>
      <c r="E181" s="70"/>
      <c r="F181" s="71"/>
      <c r="G181" s="100"/>
      <c r="H181" s="73"/>
    </row>
    <row r="182" spans="1:8" ht="13.5" customHeight="1">
      <c r="A182" s="74" t="s">
        <v>48</v>
      </c>
      <c r="B182" s="74" t="s">
        <v>48</v>
      </c>
      <c r="C182" s="75"/>
      <c r="D182" s="11" t="s">
        <v>49</v>
      </c>
      <c r="E182" s="74" t="s">
        <v>8</v>
      </c>
      <c r="F182" s="102" t="s">
        <v>9</v>
      </c>
      <c r="G182" s="17" t="s">
        <v>458</v>
      </c>
      <c r="H182" s="17"/>
    </row>
    <row r="183" spans="1:8" ht="12.75" customHeight="1">
      <c r="A183" s="77" t="s">
        <v>50</v>
      </c>
      <c r="B183" s="78" t="s">
        <v>51</v>
      </c>
      <c r="C183" s="79" t="s">
        <v>6</v>
      </c>
      <c r="D183" s="11"/>
      <c r="E183" s="77" t="s">
        <v>11</v>
      </c>
      <c r="F183" s="103" t="s">
        <v>52</v>
      </c>
      <c r="G183" s="81" t="s">
        <v>12</v>
      </c>
      <c r="H183" s="82" t="s">
        <v>13</v>
      </c>
    </row>
    <row r="184" spans="1:8" ht="12.75">
      <c r="A184" s="83" t="s">
        <v>53</v>
      </c>
      <c r="B184" s="78"/>
      <c r="C184" s="84"/>
      <c r="D184" s="11"/>
      <c r="E184" s="83" t="s">
        <v>14</v>
      </c>
      <c r="F184" s="104"/>
      <c r="G184" s="81"/>
      <c r="H184" s="82"/>
    </row>
    <row r="185" spans="1:8" ht="12.75">
      <c r="A185" s="38" t="s">
        <v>21</v>
      </c>
      <c r="B185" s="86">
        <v>63</v>
      </c>
      <c r="C185" s="29" t="s">
        <v>117</v>
      </c>
      <c r="D185" s="30" t="s">
        <v>118</v>
      </c>
      <c r="E185" s="95"/>
      <c r="F185" s="95">
        <v>1150.87598784</v>
      </c>
      <c r="G185" s="28">
        <v>11.1</v>
      </c>
      <c r="H185" s="28">
        <f>ROUND(F185*G185,2)</f>
        <v>12774.72</v>
      </c>
    </row>
    <row r="186" spans="1:8" ht="12.75">
      <c r="A186" s="98"/>
      <c r="B186" s="98"/>
      <c r="C186" s="42" t="s">
        <v>19</v>
      </c>
      <c r="D186" s="106"/>
      <c r="E186" s="2"/>
      <c r="F186" s="2"/>
      <c r="G186" s="107"/>
      <c r="H186" s="108">
        <v>12774.723465024</v>
      </c>
    </row>
    <row r="187" spans="1:8" ht="12.75">
      <c r="A187" s="98"/>
      <c r="B187" s="98"/>
      <c r="C187" s="42"/>
      <c r="D187" s="106"/>
      <c r="E187" s="2"/>
      <c r="F187" s="2"/>
      <c r="G187" s="107"/>
      <c r="H187" s="48"/>
    </row>
    <row r="188" spans="1:8" ht="12.75">
      <c r="A188" s="100"/>
      <c r="B188" s="98"/>
      <c r="C188" s="180"/>
      <c r="D188" s="114"/>
      <c r="E188" s="114"/>
      <c r="F188" s="57"/>
      <c r="G188" s="57"/>
      <c r="H188" s="58"/>
    </row>
    <row r="189" spans="1:8" ht="12.75">
      <c r="A189" s="67" t="s">
        <v>122</v>
      </c>
      <c r="B189" s="68"/>
      <c r="C189" s="69"/>
      <c r="D189" s="70"/>
      <c r="E189" s="70"/>
      <c r="F189" s="109"/>
      <c r="G189" s="110"/>
      <c r="H189" s="111"/>
    </row>
    <row r="190" spans="1:8" ht="13.5" customHeight="1">
      <c r="A190" s="74" t="s">
        <v>48</v>
      </c>
      <c r="B190" s="74" t="s">
        <v>48</v>
      </c>
      <c r="C190" s="75"/>
      <c r="D190" s="11" t="s">
        <v>49</v>
      </c>
      <c r="E190" s="74" t="s">
        <v>8</v>
      </c>
      <c r="F190" s="102" t="s">
        <v>9</v>
      </c>
      <c r="G190" s="17" t="s">
        <v>458</v>
      </c>
      <c r="H190" s="17"/>
    </row>
    <row r="191" spans="1:8" ht="12.75" customHeight="1">
      <c r="A191" s="77" t="s">
        <v>50</v>
      </c>
      <c r="B191" s="78" t="s">
        <v>51</v>
      </c>
      <c r="C191" s="79" t="s">
        <v>6</v>
      </c>
      <c r="D191" s="11"/>
      <c r="E191" s="77" t="s">
        <v>11</v>
      </c>
      <c r="F191" s="103" t="s">
        <v>52</v>
      </c>
      <c r="G191" s="81" t="s">
        <v>12</v>
      </c>
      <c r="H191" s="82" t="s">
        <v>13</v>
      </c>
    </row>
    <row r="192" spans="1:8" ht="12.75">
      <c r="A192" s="83" t="s">
        <v>53</v>
      </c>
      <c r="B192" s="78"/>
      <c r="C192" s="84"/>
      <c r="D192" s="11"/>
      <c r="E192" s="83" t="s">
        <v>14</v>
      </c>
      <c r="F192" s="104"/>
      <c r="G192" s="81"/>
      <c r="H192" s="82"/>
    </row>
    <row r="193" spans="1:8" ht="12.75">
      <c r="A193" s="112" t="s">
        <v>25</v>
      </c>
      <c r="B193" s="113">
        <v>1</v>
      </c>
      <c r="C193" s="87" t="s">
        <v>244</v>
      </c>
      <c r="D193" s="88" t="s">
        <v>217</v>
      </c>
      <c r="E193" s="31">
        <v>35.71</v>
      </c>
      <c r="F193" s="31">
        <v>187.339250834</v>
      </c>
      <c r="G193" s="28">
        <v>1</v>
      </c>
      <c r="H193" s="28">
        <f>ROUND(F193*G193,2)</f>
        <v>187.34</v>
      </c>
    </row>
    <row r="194" spans="1:8" ht="12.75">
      <c r="A194" s="112" t="s">
        <v>25</v>
      </c>
      <c r="B194" s="113">
        <v>9</v>
      </c>
      <c r="C194" s="87" t="s">
        <v>462</v>
      </c>
      <c r="D194" s="88" t="s">
        <v>463</v>
      </c>
      <c r="E194" s="31">
        <v>11.31</v>
      </c>
      <c r="F194" s="31">
        <v>249.12302977600004</v>
      </c>
      <c r="G194" s="28">
        <v>1</v>
      </c>
      <c r="H194" s="28">
        <f>ROUND(F194*G194,2)</f>
        <v>249.12</v>
      </c>
    </row>
    <row r="195" spans="1:8" ht="12.75">
      <c r="A195" s="112" t="s">
        <v>25</v>
      </c>
      <c r="B195" s="113">
        <v>10</v>
      </c>
      <c r="C195" s="87" t="s">
        <v>269</v>
      </c>
      <c r="D195" s="88" t="s">
        <v>270</v>
      </c>
      <c r="E195" s="31">
        <v>65.49</v>
      </c>
      <c r="F195" s="31">
        <v>691.4916222880001</v>
      </c>
      <c r="G195" s="28"/>
      <c r="H195" s="28"/>
    </row>
    <row r="196" spans="1:8" ht="12.75">
      <c r="A196" s="112" t="s">
        <v>25</v>
      </c>
      <c r="B196" s="113">
        <v>17</v>
      </c>
      <c r="C196" s="87" t="s">
        <v>206</v>
      </c>
      <c r="D196" s="167" t="s">
        <v>207</v>
      </c>
      <c r="E196" s="31">
        <v>36.95</v>
      </c>
      <c r="F196" s="31">
        <v>87.571075448</v>
      </c>
      <c r="G196" s="28">
        <v>4.1</v>
      </c>
      <c r="H196" s="28">
        <f>ROUND(F196*G196,2)</f>
        <v>359.04</v>
      </c>
    </row>
    <row r="197" spans="1:8" ht="12.75">
      <c r="A197" s="112" t="s">
        <v>25</v>
      </c>
      <c r="B197" s="113">
        <v>20</v>
      </c>
      <c r="C197" s="87" t="s">
        <v>464</v>
      </c>
      <c r="D197" s="93" t="s">
        <v>167</v>
      </c>
      <c r="E197" s="59">
        <v>178.56</v>
      </c>
      <c r="F197" s="40">
        <v>249.34413184200002</v>
      </c>
      <c r="G197" s="28">
        <v>1.6</v>
      </c>
      <c r="H197" s="28">
        <f>ROUND(F197*G197,2)</f>
        <v>398.95</v>
      </c>
    </row>
    <row r="198" spans="1:8" ht="12.75">
      <c r="A198" s="112" t="s">
        <v>25</v>
      </c>
      <c r="B198" s="113">
        <v>30</v>
      </c>
      <c r="C198" s="87" t="s">
        <v>271</v>
      </c>
      <c r="D198" s="88" t="s">
        <v>71</v>
      </c>
      <c r="E198" s="31">
        <v>442.99</v>
      </c>
      <c r="F198" s="31">
        <v>1875.7679293600006</v>
      </c>
      <c r="G198" s="28">
        <v>3</v>
      </c>
      <c r="H198" s="28">
        <f>ROUND(F198*G198,2)</f>
        <v>5627.3</v>
      </c>
    </row>
    <row r="199" spans="1:8" ht="12.75">
      <c r="A199" s="112" t="s">
        <v>25</v>
      </c>
      <c r="B199" s="113">
        <v>36</v>
      </c>
      <c r="C199" s="87" t="s">
        <v>465</v>
      </c>
      <c r="D199" s="88" t="s">
        <v>463</v>
      </c>
      <c r="E199" s="31">
        <v>239.39</v>
      </c>
      <c r="F199" s="31">
        <v>988.832780368</v>
      </c>
      <c r="G199" s="28">
        <v>1</v>
      </c>
      <c r="H199" s="28">
        <f>ROUND(F199*G199,2)</f>
        <v>988.83</v>
      </c>
    </row>
    <row r="200" spans="1:8" ht="12.75">
      <c r="A200" s="112" t="s">
        <v>25</v>
      </c>
      <c r="B200" s="113">
        <v>38</v>
      </c>
      <c r="C200" s="87" t="s">
        <v>208</v>
      </c>
      <c r="D200" s="88" t="s">
        <v>209</v>
      </c>
      <c r="E200" s="31">
        <v>243.03</v>
      </c>
      <c r="F200" s="31">
        <v>993.442405288</v>
      </c>
      <c r="G200" s="28">
        <v>1</v>
      </c>
      <c r="H200" s="28">
        <f>ROUND(F200*G200,2)</f>
        <v>993.44</v>
      </c>
    </row>
    <row r="201" spans="1:8" ht="12.75">
      <c r="A201" s="112" t="s">
        <v>25</v>
      </c>
      <c r="B201" s="113">
        <v>42</v>
      </c>
      <c r="C201" s="87" t="s">
        <v>272</v>
      </c>
      <c r="D201" s="88" t="s">
        <v>273</v>
      </c>
      <c r="E201" s="40">
        <v>1167.48</v>
      </c>
      <c r="F201" s="40">
        <v>2355.358921638</v>
      </c>
      <c r="G201" s="28"/>
      <c r="H201" s="28"/>
    </row>
    <row r="202" spans="1:8" ht="12.75">
      <c r="A202" s="112" t="s">
        <v>25</v>
      </c>
      <c r="B202" s="113">
        <v>48</v>
      </c>
      <c r="C202" s="87" t="s">
        <v>212</v>
      </c>
      <c r="D202" s="88" t="s">
        <v>126</v>
      </c>
      <c r="E202" s="31">
        <v>103.72</v>
      </c>
      <c r="F202" s="31">
        <v>142.19772532000002</v>
      </c>
      <c r="G202" s="28">
        <v>1.1</v>
      </c>
      <c r="H202" s="28">
        <f>ROUND(F202*G202,2)</f>
        <v>156.42</v>
      </c>
    </row>
    <row r="203" spans="1:8" ht="12.75">
      <c r="A203" s="112" t="s">
        <v>25</v>
      </c>
      <c r="B203" s="114"/>
      <c r="C203" s="87" t="s">
        <v>441</v>
      </c>
      <c r="D203" s="88"/>
      <c r="E203" s="40"/>
      <c r="F203" s="40"/>
      <c r="G203" s="28">
        <v>0</v>
      </c>
      <c r="H203" s="28">
        <v>0</v>
      </c>
    </row>
    <row r="204" spans="1:8" ht="12.75">
      <c r="A204" s="112" t="s">
        <v>25</v>
      </c>
      <c r="B204" s="113">
        <v>63</v>
      </c>
      <c r="C204" s="89" t="s">
        <v>132</v>
      </c>
      <c r="D204" s="88" t="s">
        <v>442</v>
      </c>
      <c r="E204" s="40">
        <v>17.86</v>
      </c>
      <c r="F204" s="40">
        <v>128.31197890400003</v>
      </c>
      <c r="G204" s="28">
        <v>1</v>
      </c>
      <c r="H204" s="28">
        <f>ROUND(F204*G204,2)</f>
        <v>128.31</v>
      </c>
    </row>
    <row r="205" spans="1:8" ht="12.75">
      <c r="A205" s="112" t="s">
        <v>25</v>
      </c>
      <c r="B205" s="113">
        <v>74</v>
      </c>
      <c r="C205" s="87" t="s">
        <v>410</v>
      </c>
      <c r="D205" s="88" t="s">
        <v>126</v>
      </c>
      <c r="E205" s="31">
        <v>131.51</v>
      </c>
      <c r="F205" s="31">
        <v>424.387762208</v>
      </c>
      <c r="G205" s="28">
        <v>7.6</v>
      </c>
      <c r="H205" s="28">
        <f>ROUND(F205*G205,2)</f>
        <v>3225.35</v>
      </c>
    </row>
    <row r="206" spans="1:8" ht="12.75">
      <c r="A206" s="112" t="s">
        <v>25</v>
      </c>
      <c r="B206" s="113">
        <v>84</v>
      </c>
      <c r="C206" s="87" t="s">
        <v>466</v>
      </c>
      <c r="D206" s="88" t="s">
        <v>126</v>
      </c>
      <c r="E206" s="31">
        <v>183.39</v>
      </c>
      <c r="F206" s="31">
        <v>477.8241622080001</v>
      </c>
      <c r="G206" s="28">
        <v>10</v>
      </c>
      <c r="H206" s="28">
        <f>ROUND(F206*G206,2)</f>
        <v>4778.24</v>
      </c>
    </row>
    <row r="207" spans="1:8" ht="12.75">
      <c r="A207" s="112" t="s">
        <v>25</v>
      </c>
      <c r="B207" s="23"/>
      <c r="C207" s="29" t="s">
        <v>214</v>
      </c>
      <c r="D207" s="30"/>
      <c r="E207" s="95"/>
      <c r="F207" s="95"/>
      <c r="G207" s="28">
        <v>0</v>
      </c>
      <c r="H207" s="28">
        <v>0</v>
      </c>
    </row>
    <row r="208" spans="1:8" ht="12.75">
      <c r="A208" s="112" t="s">
        <v>25</v>
      </c>
      <c r="B208" s="91">
        <v>130</v>
      </c>
      <c r="C208" s="96" t="s">
        <v>215</v>
      </c>
      <c r="D208" s="30" t="s">
        <v>71</v>
      </c>
      <c r="E208" s="95">
        <v>39.822354000000004</v>
      </c>
      <c r="F208" s="95">
        <v>157.154874028</v>
      </c>
      <c r="G208" s="28">
        <v>1</v>
      </c>
      <c r="H208" s="28">
        <f>ROUND(F208*G208,2)</f>
        <v>157.15</v>
      </c>
    </row>
    <row r="209" spans="1:8" ht="12.75">
      <c r="A209" s="112" t="s">
        <v>25</v>
      </c>
      <c r="B209" s="91">
        <v>135</v>
      </c>
      <c r="C209" s="105" t="s">
        <v>245</v>
      </c>
      <c r="D209" s="88" t="s">
        <v>246</v>
      </c>
      <c r="E209" s="31">
        <v>42.01</v>
      </c>
      <c r="F209" s="31">
        <v>87.47795665000001</v>
      </c>
      <c r="G209" s="28">
        <v>7.6</v>
      </c>
      <c r="H209" s="28">
        <f>ROUND(F209*G209,2)</f>
        <v>664.83</v>
      </c>
    </row>
    <row r="210" spans="1:8" ht="12.75">
      <c r="A210" s="100"/>
      <c r="B210" s="98"/>
      <c r="C210" s="42"/>
      <c r="D210" s="106"/>
      <c r="E210" s="2"/>
      <c r="F210" s="2"/>
      <c r="G210" s="107"/>
      <c r="H210" s="108">
        <f>SUM(H193:H209)</f>
        <v>17914.320000000003</v>
      </c>
    </row>
    <row r="211" spans="1:8" ht="12.75">
      <c r="A211" s="257"/>
      <c r="B211" s="257"/>
      <c r="C211" s="257"/>
      <c r="D211" s="257"/>
      <c r="E211" s="257"/>
      <c r="F211" s="2"/>
      <c r="G211" s="107"/>
      <c r="H211" s="48"/>
    </row>
    <row r="212" spans="1:8" ht="12.75">
      <c r="A212" s="98"/>
      <c r="B212" s="98"/>
      <c r="C212" s="118" t="s">
        <v>30</v>
      </c>
      <c r="D212" s="119"/>
      <c r="E212" s="2"/>
      <c r="F212" s="2"/>
      <c r="G212" s="120"/>
      <c r="H212" s="111"/>
    </row>
    <row r="213" spans="1:8" ht="13.5" customHeight="1">
      <c r="A213" s="74" t="s">
        <v>48</v>
      </c>
      <c r="B213" s="74" t="s">
        <v>48</v>
      </c>
      <c r="C213" s="75"/>
      <c r="D213" s="11" t="s">
        <v>49</v>
      </c>
      <c r="E213" s="74" t="s">
        <v>8</v>
      </c>
      <c r="F213" s="102" t="s">
        <v>9</v>
      </c>
      <c r="G213" s="17" t="s">
        <v>458</v>
      </c>
      <c r="H213" s="17"/>
    </row>
    <row r="214" spans="1:8" ht="12.75" customHeight="1">
      <c r="A214" s="77" t="s">
        <v>50</v>
      </c>
      <c r="B214" s="78" t="s">
        <v>51</v>
      </c>
      <c r="C214" s="79" t="s">
        <v>6</v>
      </c>
      <c r="D214" s="11"/>
      <c r="E214" s="77" t="s">
        <v>11</v>
      </c>
      <c r="F214" s="103" t="s">
        <v>52</v>
      </c>
      <c r="G214" s="81" t="s">
        <v>12</v>
      </c>
      <c r="H214" s="82" t="s">
        <v>13</v>
      </c>
    </row>
    <row r="215" spans="1:8" ht="12.75">
      <c r="A215" s="83" t="s">
        <v>53</v>
      </c>
      <c r="B215" s="78"/>
      <c r="C215" s="84"/>
      <c r="D215" s="11"/>
      <c r="E215" s="83" t="s">
        <v>14</v>
      </c>
      <c r="F215" s="104"/>
      <c r="G215" s="81"/>
      <c r="H215" s="82"/>
    </row>
    <row r="216" spans="1:8" ht="12.75">
      <c r="A216" s="112" t="s">
        <v>31</v>
      </c>
      <c r="B216" s="113"/>
      <c r="C216" s="87" t="s">
        <v>140</v>
      </c>
      <c r="D216" s="88"/>
      <c r="E216" s="31"/>
      <c r="F216" s="31"/>
      <c r="G216" s="26"/>
      <c r="H216" s="121"/>
    </row>
    <row r="217" spans="1:8" ht="12.75">
      <c r="A217" s="112" t="s">
        <v>31</v>
      </c>
      <c r="B217" s="113">
        <v>1</v>
      </c>
      <c r="C217" s="89" t="s">
        <v>141</v>
      </c>
      <c r="D217" s="88" t="s">
        <v>142</v>
      </c>
      <c r="E217" s="31">
        <v>61.99</v>
      </c>
      <c r="F217" s="31">
        <v>121.02360538</v>
      </c>
      <c r="G217" s="28">
        <v>32</v>
      </c>
      <c r="H217" s="28">
        <f aca="true" t="shared" si="4" ref="H217:H230">ROUND(F217*G217,2)</f>
        <v>3872.76</v>
      </c>
    </row>
    <row r="218" spans="1:8" ht="12.75">
      <c r="A218" s="112" t="s">
        <v>31</v>
      </c>
      <c r="B218" s="113">
        <v>6</v>
      </c>
      <c r="C218" s="87" t="s">
        <v>147</v>
      </c>
      <c r="D218" s="88" t="s">
        <v>33</v>
      </c>
      <c r="E218" s="31">
        <v>143.54</v>
      </c>
      <c r="F218" s="31">
        <v>248.85343283800003</v>
      </c>
      <c r="G218" s="28">
        <v>2</v>
      </c>
      <c r="H218" s="28">
        <f t="shared" si="4"/>
        <v>497.71</v>
      </c>
    </row>
    <row r="219" spans="1:8" ht="12.75">
      <c r="A219" s="112" t="s">
        <v>31</v>
      </c>
      <c r="B219" s="113">
        <v>8</v>
      </c>
      <c r="C219" s="87" t="s">
        <v>222</v>
      </c>
      <c r="D219" s="88" t="s">
        <v>33</v>
      </c>
      <c r="E219" s="31">
        <v>48.51</v>
      </c>
      <c r="F219" s="31">
        <v>124.29137699399999</v>
      </c>
      <c r="G219" s="28">
        <v>6</v>
      </c>
      <c r="H219" s="28">
        <f t="shared" si="4"/>
        <v>745.75</v>
      </c>
    </row>
    <row r="220" spans="1:8" ht="12.75">
      <c r="A220" s="112" t="s">
        <v>31</v>
      </c>
      <c r="B220" s="113">
        <v>9</v>
      </c>
      <c r="C220" s="87" t="s">
        <v>223</v>
      </c>
      <c r="D220" s="88" t="s">
        <v>149</v>
      </c>
      <c r="E220" s="31">
        <v>26.26</v>
      </c>
      <c r="F220" s="31">
        <v>70.88112745800001</v>
      </c>
      <c r="G220" s="28">
        <v>6</v>
      </c>
      <c r="H220" s="28">
        <f t="shared" si="4"/>
        <v>425.29</v>
      </c>
    </row>
    <row r="221" spans="1:8" ht="12.75">
      <c r="A221" s="112" t="s">
        <v>31</v>
      </c>
      <c r="B221" s="113">
        <v>10</v>
      </c>
      <c r="C221" s="87" t="s">
        <v>150</v>
      </c>
      <c r="D221" s="88" t="s">
        <v>151</v>
      </c>
      <c r="E221" s="31">
        <v>243.51</v>
      </c>
      <c r="F221" s="31">
        <v>382.31528237400005</v>
      </c>
      <c r="G221" s="28">
        <v>3</v>
      </c>
      <c r="H221" s="28">
        <f t="shared" si="4"/>
        <v>1146.95</v>
      </c>
    </row>
    <row r="222" spans="1:8" ht="12.75">
      <c r="A222" s="112" t="s">
        <v>31</v>
      </c>
      <c r="B222" s="113">
        <v>16</v>
      </c>
      <c r="C222" s="87" t="s">
        <v>154</v>
      </c>
      <c r="D222" s="122" t="s">
        <v>33</v>
      </c>
      <c r="E222" s="40">
        <v>3991.38</v>
      </c>
      <c r="F222" s="123">
        <v>741.3549730940001</v>
      </c>
      <c r="G222" s="28">
        <v>60</v>
      </c>
      <c r="H222" s="28">
        <f t="shared" si="4"/>
        <v>44481.3</v>
      </c>
    </row>
    <row r="223" spans="1:8" ht="12.75">
      <c r="A223" s="112" t="s">
        <v>31</v>
      </c>
      <c r="B223" s="113">
        <v>17</v>
      </c>
      <c r="C223" s="87" t="s">
        <v>155</v>
      </c>
      <c r="D223" s="115" t="s">
        <v>156</v>
      </c>
      <c r="E223" s="124">
        <v>367.61</v>
      </c>
      <c r="F223" s="40">
        <v>515.855672912</v>
      </c>
      <c r="G223" s="28">
        <v>2</v>
      </c>
      <c r="H223" s="28">
        <f t="shared" si="4"/>
        <v>1031.71</v>
      </c>
    </row>
    <row r="224" spans="1:8" ht="12.75">
      <c r="A224" s="112" t="s">
        <v>31</v>
      </c>
      <c r="B224" s="113">
        <v>18</v>
      </c>
      <c r="C224" s="87" t="s">
        <v>413</v>
      </c>
      <c r="D224" s="88" t="s">
        <v>33</v>
      </c>
      <c r="E224" s="26">
        <v>100.64</v>
      </c>
      <c r="F224" s="31">
        <v>124.62296530600001</v>
      </c>
      <c r="G224" s="28">
        <v>30</v>
      </c>
      <c r="H224" s="28">
        <f t="shared" si="4"/>
        <v>3738.69</v>
      </c>
    </row>
    <row r="225" spans="1:8" ht="12.75">
      <c r="A225" s="112" t="s">
        <v>31</v>
      </c>
      <c r="B225" s="113">
        <v>20</v>
      </c>
      <c r="C225" s="87" t="s">
        <v>158</v>
      </c>
      <c r="D225" s="88" t="s">
        <v>33</v>
      </c>
      <c r="E225" s="26">
        <v>9.62</v>
      </c>
      <c r="F225" s="31">
        <v>30.872365306</v>
      </c>
      <c r="G225" s="28">
        <v>60</v>
      </c>
      <c r="H225" s="28">
        <f t="shared" si="4"/>
        <v>1852.34</v>
      </c>
    </row>
    <row r="226" spans="1:8" ht="12.75">
      <c r="A226" s="112" t="s">
        <v>31</v>
      </c>
      <c r="B226" s="113">
        <v>22</v>
      </c>
      <c r="C226" s="87" t="s">
        <v>467</v>
      </c>
      <c r="D226" s="88" t="s">
        <v>33</v>
      </c>
      <c r="E226" s="31">
        <v>892.75</v>
      </c>
      <c r="F226" s="31">
        <v>992.11865588</v>
      </c>
      <c r="G226" s="28">
        <v>1</v>
      </c>
      <c r="H226" s="28">
        <f t="shared" si="4"/>
        <v>992.12</v>
      </c>
    </row>
    <row r="227" spans="1:8" ht="12.75">
      <c r="A227" s="112" t="s">
        <v>31</v>
      </c>
      <c r="B227" s="113">
        <v>24</v>
      </c>
      <c r="C227" s="87" t="s">
        <v>468</v>
      </c>
      <c r="D227" s="88" t="s">
        <v>71</v>
      </c>
      <c r="E227" s="31">
        <v>892.75</v>
      </c>
      <c r="F227" s="31">
        <v>1037.691904452</v>
      </c>
      <c r="G227" s="28">
        <v>1</v>
      </c>
      <c r="H227" s="28">
        <f t="shared" si="4"/>
        <v>1037.69</v>
      </c>
    </row>
    <row r="228" spans="1:8" ht="12.75">
      <c r="A228" s="112" t="s">
        <v>31</v>
      </c>
      <c r="B228" s="113">
        <v>38</v>
      </c>
      <c r="C228" s="87" t="s">
        <v>160</v>
      </c>
      <c r="D228" s="88" t="s">
        <v>161</v>
      </c>
      <c r="E228" s="40">
        <v>1971.04</v>
      </c>
      <c r="F228" s="40">
        <v>2363.68564805</v>
      </c>
      <c r="G228" s="28"/>
      <c r="H228" s="28">
        <f t="shared" si="4"/>
        <v>0</v>
      </c>
    </row>
    <row r="229" spans="1:8" ht="12.75">
      <c r="A229" s="112" t="s">
        <v>31</v>
      </c>
      <c r="B229" s="113">
        <v>43</v>
      </c>
      <c r="C229" s="87" t="s">
        <v>469</v>
      </c>
      <c r="D229" s="93" t="s">
        <v>470</v>
      </c>
      <c r="E229" s="59"/>
      <c r="F229" s="40">
        <v>127.68838868200002</v>
      </c>
      <c r="G229" s="28">
        <v>1</v>
      </c>
      <c r="H229" s="28">
        <f t="shared" si="4"/>
        <v>127.69</v>
      </c>
    </row>
    <row r="230" spans="1:8" ht="12.75">
      <c r="A230" s="112" t="s">
        <v>418</v>
      </c>
      <c r="B230" s="91">
        <v>58</v>
      </c>
      <c r="C230" s="105" t="s">
        <v>419</v>
      </c>
      <c r="D230" s="88" t="s">
        <v>161</v>
      </c>
      <c r="E230" s="40">
        <v>3804.59</v>
      </c>
      <c r="F230" s="40">
        <v>741.3549730940001</v>
      </c>
      <c r="G230" s="227">
        <v>1</v>
      </c>
      <c r="H230" s="28">
        <f t="shared" si="4"/>
        <v>741.35</v>
      </c>
    </row>
    <row r="231" spans="1:8" ht="12.75">
      <c r="A231" s="98"/>
      <c r="B231" s="98"/>
      <c r="C231" s="42" t="s">
        <v>19</v>
      </c>
      <c r="D231" s="106"/>
      <c r="E231" s="2"/>
      <c r="F231" s="2"/>
      <c r="G231" s="107"/>
      <c r="H231" s="108">
        <f>SUM(H217:H230)</f>
        <v>60691.350000000006</v>
      </c>
    </row>
    <row r="232" spans="1:8" ht="12.75">
      <c r="A232" s="98"/>
      <c r="B232" s="98"/>
      <c r="C232" s="42"/>
      <c r="D232" s="153"/>
      <c r="E232" s="153"/>
      <c r="F232" s="114"/>
      <c r="G232" s="114"/>
      <c r="H232" s="48"/>
    </row>
    <row r="233" spans="1:8" ht="12.75">
      <c r="A233" s="67" t="s">
        <v>162</v>
      </c>
      <c r="B233" s="68"/>
      <c r="C233" s="69"/>
      <c r="D233" s="70"/>
      <c r="E233" s="70"/>
      <c r="F233" s="109"/>
      <c r="G233" s="107"/>
      <c r="H233" s="48"/>
    </row>
    <row r="234" spans="1:8" ht="13.5" customHeight="1">
      <c r="A234" s="74" t="s">
        <v>48</v>
      </c>
      <c r="B234" s="74" t="s">
        <v>48</v>
      </c>
      <c r="C234" s="75"/>
      <c r="D234" s="11" t="s">
        <v>49</v>
      </c>
      <c r="E234" s="74" t="s">
        <v>8</v>
      </c>
      <c r="F234" s="102" t="s">
        <v>9</v>
      </c>
      <c r="G234" s="17" t="s">
        <v>458</v>
      </c>
      <c r="H234" s="17"/>
    </row>
    <row r="235" spans="1:8" ht="12.75" customHeight="1">
      <c r="A235" s="77" t="s">
        <v>50</v>
      </c>
      <c r="B235" s="78" t="s">
        <v>51</v>
      </c>
      <c r="C235" s="79" t="s">
        <v>6</v>
      </c>
      <c r="D235" s="11"/>
      <c r="E235" s="77" t="s">
        <v>11</v>
      </c>
      <c r="F235" s="103" t="s">
        <v>52</v>
      </c>
      <c r="G235" s="81" t="s">
        <v>12</v>
      </c>
      <c r="H235" s="82" t="s">
        <v>13</v>
      </c>
    </row>
    <row r="236" spans="1:8" ht="12.75">
      <c r="A236" s="83" t="s">
        <v>53</v>
      </c>
      <c r="B236" s="78"/>
      <c r="C236" s="84"/>
      <c r="D236" s="11"/>
      <c r="E236" s="83" t="s">
        <v>14</v>
      </c>
      <c r="F236" s="104"/>
      <c r="G236" s="81"/>
      <c r="H236" s="82"/>
    </row>
    <row r="237" spans="1:8" ht="12.75">
      <c r="A237" s="112" t="s">
        <v>163</v>
      </c>
      <c r="B237" s="113">
        <v>12</v>
      </c>
      <c r="C237" s="87" t="s">
        <v>166</v>
      </c>
      <c r="D237" s="88" t="s">
        <v>167</v>
      </c>
      <c r="E237" s="31">
        <v>52.07</v>
      </c>
      <c r="F237" s="31">
        <v>180.950151152</v>
      </c>
      <c r="G237" s="28">
        <v>1.2</v>
      </c>
      <c r="H237" s="28">
        <f>ROUND(F237*G237,2)</f>
        <v>217.14</v>
      </c>
    </row>
    <row r="238" spans="1:8" ht="12.75">
      <c r="A238" s="112" t="s">
        <v>163</v>
      </c>
      <c r="B238" s="125">
        <v>23</v>
      </c>
      <c r="C238" s="87" t="s">
        <v>471</v>
      </c>
      <c r="D238" s="88" t="s">
        <v>116</v>
      </c>
      <c r="E238" s="181">
        <v>16.71</v>
      </c>
      <c r="F238" s="40">
        <v>95.596897248</v>
      </c>
      <c r="G238" s="28">
        <v>22.9</v>
      </c>
      <c r="H238" s="28">
        <f>ROUND(F238*G238,2)</f>
        <v>2189.17</v>
      </c>
    </row>
    <row r="239" spans="1:8" ht="12.75">
      <c r="A239" s="112" t="s">
        <v>163</v>
      </c>
      <c r="B239" s="91">
        <v>37</v>
      </c>
      <c r="C239" s="105" t="s">
        <v>249</v>
      </c>
      <c r="D239" s="167" t="s">
        <v>71</v>
      </c>
      <c r="E239" s="59">
        <v>12.92</v>
      </c>
      <c r="F239" s="40">
        <v>120.61456251000003</v>
      </c>
      <c r="G239" s="28">
        <v>2</v>
      </c>
      <c r="H239" s="28">
        <f>ROUND(F239*G239,2)</f>
        <v>241.23</v>
      </c>
    </row>
    <row r="240" spans="1:8" ht="12.75">
      <c r="A240" s="112" t="s">
        <v>163</v>
      </c>
      <c r="B240" s="91">
        <v>40</v>
      </c>
      <c r="C240" s="89" t="s">
        <v>250</v>
      </c>
      <c r="D240" s="93" t="s">
        <v>170</v>
      </c>
      <c r="E240" s="59">
        <v>4.12</v>
      </c>
      <c r="F240" s="40">
        <v>231.03342467399997</v>
      </c>
      <c r="G240" s="28">
        <v>4</v>
      </c>
      <c r="H240" s="28">
        <f>ROUND(F240*G240,2)</f>
        <v>924.13</v>
      </c>
    </row>
    <row r="241" spans="1:8" ht="12.75">
      <c r="A241" s="112" t="s">
        <v>163</v>
      </c>
      <c r="B241" s="91">
        <v>44</v>
      </c>
      <c r="C241" s="105" t="s">
        <v>285</v>
      </c>
      <c r="D241" s="93" t="s">
        <v>286</v>
      </c>
      <c r="E241" s="126">
        <v>54.31</v>
      </c>
      <c r="F241" s="40">
        <v>203.087927968</v>
      </c>
      <c r="G241" s="28">
        <v>1</v>
      </c>
      <c r="H241" s="28">
        <f>ROUND(F241*G241,2)</f>
        <v>203.09</v>
      </c>
    </row>
    <row r="242" spans="1:8" ht="12.75">
      <c r="A242" s="98"/>
      <c r="B242" s="98"/>
      <c r="C242" s="42" t="s">
        <v>19</v>
      </c>
      <c r="D242" s="106"/>
      <c r="E242" s="106"/>
      <c r="F242" s="107"/>
      <c r="G242" s="128"/>
      <c r="H242" s="60">
        <f>SUM(H237:H241)</f>
        <v>3774.76</v>
      </c>
    </row>
    <row r="243" spans="1:8" ht="12.75">
      <c r="A243" s="98"/>
      <c r="B243" s="98"/>
      <c r="C243" s="42"/>
      <c r="D243" s="106"/>
      <c r="E243" s="106"/>
      <c r="F243" s="107"/>
      <c r="G243" s="170"/>
      <c r="H243" s="48"/>
    </row>
    <row r="244" spans="1:8" ht="12.75">
      <c r="A244" s="98"/>
      <c r="B244" s="98"/>
      <c r="C244" s="129" t="s">
        <v>36</v>
      </c>
      <c r="D244" s="57"/>
      <c r="E244" s="57"/>
      <c r="F244" s="57"/>
      <c r="G244" s="57"/>
      <c r="H244" s="58"/>
    </row>
    <row r="245" spans="1:8" ht="12.75" customHeight="1">
      <c r="A245" s="74" t="s">
        <v>48</v>
      </c>
      <c r="B245" s="74" t="s">
        <v>48</v>
      </c>
      <c r="C245" s="75"/>
      <c r="D245" s="11" t="s">
        <v>49</v>
      </c>
      <c r="E245" s="74" t="s">
        <v>8</v>
      </c>
      <c r="F245" s="130" t="s">
        <v>173</v>
      </c>
      <c r="G245" s="17" t="s">
        <v>458</v>
      </c>
      <c r="H245" s="17"/>
    </row>
    <row r="246" spans="1:8" ht="12.75" customHeight="1">
      <c r="A246" s="77" t="s">
        <v>50</v>
      </c>
      <c r="B246" s="78" t="s">
        <v>51</v>
      </c>
      <c r="C246" s="79" t="s">
        <v>6</v>
      </c>
      <c r="D246" s="11"/>
      <c r="E246" s="77" t="s">
        <v>11</v>
      </c>
      <c r="F246" s="130"/>
      <c r="G246" s="81" t="s">
        <v>12</v>
      </c>
      <c r="H246" s="82" t="s">
        <v>13</v>
      </c>
    </row>
    <row r="247" spans="1:8" ht="12.75">
      <c r="A247" s="83" t="s">
        <v>53</v>
      </c>
      <c r="B247" s="78"/>
      <c r="C247" s="84"/>
      <c r="D247" s="11"/>
      <c r="E247" s="83" t="s">
        <v>14</v>
      </c>
      <c r="F247" s="130"/>
      <c r="G247" s="81"/>
      <c r="H247" s="82"/>
    </row>
    <row r="248" spans="1:8" ht="12.75">
      <c r="A248" s="112" t="s">
        <v>37</v>
      </c>
      <c r="B248" s="113">
        <v>7</v>
      </c>
      <c r="C248" s="87" t="s">
        <v>472</v>
      </c>
      <c r="D248" s="93" t="s">
        <v>242</v>
      </c>
      <c r="E248" s="59"/>
      <c r="F248" s="40">
        <v>286.44</v>
      </c>
      <c r="G248" s="28">
        <v>120.3</v>
      </c>
      <c r="H248" s="28">
        <f>ROUND(F248*G248,2)</f>
        <v>34458.73</v>
      </c>
    </row>
    <row r="249" spans="1:8" ht="12.75">
      <c r="A249" s="131"/>
      <c r="B249" s="131"/>
      <c r="C249" s="56" t="s">
        <v>19</v>
      </c>
      <c r="D249" s="132"/>
      <c r="E249" s="132"/>
      <c r="F249" s="133"/>
      <c r="G249" s="134"/>
      <c r="H249" s="108">
        <f>SUM(H248:H248)</f>
        <v>34458.73</v>
      </c>
    </row>
    <row r="250" spans="1:8" ht="12.75">
      <c r="A250" s="98"/>
      <c r="B250" s="98"/>
      <c r="C250" s="42"/>
      <c r="D250" s="106"/>
      <c r="E250" s="110"/>
      <c r="F250" s="107"/>
      <c r="G250" s="107"/>
      <c r="H250" s="48"/>
    </row>
    <row r="251" spans="1:8" ht="12.75" customHeight="1">
      <c r="A251" s="74" t="s">
        <v>48</v>
      </c>
      <c r="B251" s="74" t="s">
        <v>48</v>
      </c>
      <c r="C251" s="75"/>
      <c r="D251" s="11" t="s">
        <v>49</v>
      </c>
      <c r="E251" s="74" t="s">
        <v>8</v>
      </c>
      <c r="F251" s="130" t="s">
        <v>173</v>
      </c>
      <c r="G251" s="17" t="s">
        <v>458</v>
      </c>
      <c r="H251" s="17"/>
    </row>
    <row r="252" spans="1:8" ht="12.75" customHeight="1">
      <c r="A252" s="77" t="s">
        <v>50</v>
      </c>
      <c r="B252" s="78" t="s">
        <v>51</v>
      </c>
      <c r="C252" s="79" t="s">
        <v>6</v>
      </c>
      <c r="D252" s="11"/>
      <c r="E252" s="77" t="s">
        <v>11</v>
      </c>
      <c r="F252" s="130"/>
      <c r="G252" s="81" t="s">
        <v>12</v>
      </c>
      <c r="H252" s="82" t="s">
        <v>13</v>
      </c>
    </row>
    <row r="253" spans="1:8" ht="12.75">
      <c r="A253" s="83" t="s">
        <v>53</v>
      </c>
      <c r="B253" s="78"/>
      <c r="C253" s="84"/>
      <c r="D253" s="11"/>
      <c r="E253" s="83" t="s">
        <v>14</v>
      </c>
      <c r="F253" s="130"/>
      <c r="G253" s="81"/>
      <c r="H253" s="82"/>
    </row>
    <row r="254" spans="1:8" ht="12.75">
      <c r="A254" s="135"/>
      <c r="B254" s="23">
        <v>5</v>
      </c>
      <c r="C254" s="29" t="s">
        <v>291</v>
      </c>
      <c r="D254" s="30" t="s">
        <v>39</v>
      </c>
      <c r="E254" s="59"/>
      <c r="F254" s="40">
        <v>3000</v>
      </c>
      <c r="G254" s="28">
        <v>1</v>
      </c>
      <c r="H254" s="28">
        <f>ROUND(F254*G254,2)</f>
        <v>3000</v>
      </c>
    </row>
    <row r="255" spans="1:8" ht="12.75">
      <c r="A255" s="135"/>
      <c r="B255" s="23">
        <v>6</v>
      </c>
      <c r="C255" s="29" t="s">
        <v>292</v>
      </c>
      <c r="D255" s="30" t="s">
        <v>39</v>
      </c>
      <c r="E255" s="59"/>
      <c r="F255" s="40">
        <v>142.5</v>
      </c>
      <c r="G255" s="28">
        <v>1</v>
      </c>
      <c r="H255" s="28">
        <f>ROUND(F255*G255,2)</f>
        <v>142.5</v>
      </c>
    </row>
    <row r="256" spans="1:8" ht="12.75">
      <c r="A256" s="135"/>
      <c r="B256" s="23">
        <v>11</v>
      </c>
      <c r="C256" s="105" t="s">
        <v>473</v>
      </c>
      <c r="D256" s="88" t="s">
        <v>39</v>
      </c>
      <c r="E256" s="40"/>
      <c r="F256" s="40">
        <v>11413</v>
      </c>
      <c r="G256" s="28">
        <v>1</v>
      </c>
      <c r="H256" s="28">
        <f>ROUND(F256*G256,2)</f>
        <v>11413</v>
      </c>
    </row>
    <row r="257" spans="1:8" ht="12.75">
      <c r="A257" s="135"/>
      <c r="B257" s="23">
        <v>14</v>
      </c>
      <c r="C257" s="29" t="s">
        <v>177</v>
      </c>
      <c r="D257" s="30" t="s">
        <v>39</v>
      </c>
      <c r="E257" s="40"/>
      <c r="F257" s="40">
        <v>282.203333333333</v>
      </c>
      <c r="G257" s="28">
        <v>1</v>
      </c>
      <c r="H257" s="28">
        <f>ROUND(F257*G257,2)</f>
        <v>282.2</v>
      </c>
    </row>
    <row r="258" spans="1:8" ht="12.75">
      <c r="A258" s="136"/>
      <c r="B258" s="137"/>
      <c r="C258" s="138" t="s">
        <v>19</v>
      </c>
      <c r="D258" s="139"/>
      <c r="E258" s="140"/>
      <c r="F258" s="140"/>
      <c r="G258" s="141"/>
      <c r="H258" s="60">
        <f>SUM(H254:H257)</f>
        <v>14837.7</v>
      </c>
    </row>
    <row r="259" spans="1:8" ht="12.75">
      <c r="A259" s="98"/>
      <c r="B259" s="98"/>
      <c r="C259" s="42"/>
      <c r="D259" s="106"/>
      <c r="E259" s="110"/>
      <c r="F259" s="107"/>
      <c r="G259" s="107"/>
      <c r="H259" s="48"/>
    </row>
    <row r="260" spans="1:8" ht="12.75">
      <c r="A260" s="98"/>
      <c r="B260" s="98"/>
      <c r="C260" s="42"/>
      <c r="D260" s="106"/>
      <c r="E260" s="106"/>
      <c r="F260" s="107"/>
      <c r="G260" s="107"/>
      <c r="H260" s="48"/>
    </row>
    <row r="261" spans="1:8" ht="12.75" customHeight="1">
      <c r="A261" s="74" t="s">
        <v>48</v>
      </c>
      <c r="B261" s="74" t="s">
        <v>48</v>
      </c>
      <c r="C261" s="75"/>
      <c r="D261" s="11" t="s">
        <v>49</v>
      </c>
      <c r="E261" s="74" t="s">
        <v>8</v>
      </c>
      <c r="F261" s="130" t="s">
        <v>173</v>
      </c>
      <c r="G261" s="17" t="s">
        <v>458</v>
      </c>
      <c r="H261" s="17"/>
    </row>
    <row r="262" spans="1:8" ht="12.75" customHeight="1">
      <c r="A262" s="77" t="s">
        <v>50</v>
      </c>
      <c r="B262" s="78" t="s">
        <v>51</v>
      </c>
      <c r="C262" s="79" t="s">
        <v>6</v>
      </c>
      <c r="D262" s="11"/>
      <c r="E262" s="77" t="s">
        <v>11</v>
      </c>
      <c r="F262" s="130"/>
      <c r="G262" s="81" t="s">
        <v>12</v>
      </c>
      <c r="H262" s="82" t="s">
        <v>13</v>
      </c>
    </row>
    <row r="263" spans="1:8" ht="12.75">
      <c r="A263" s="83" t="s">
        <v>53</v>
      </c>
      <c r="B263" s="78"/>
      <c r="C263" s="84"/>
      <c r="D263" s="11"/>
      <c r="E263" s="83" t="s">
        <v>14</v>
      </c>
      <c r="F263" s="130"/>
      <c r="G263" s="81"/>
      <c r="H263" s="82"/>
    </row>
    <row r="264" spans="1:8" ht="12.75">
      <c r="A264" s="135"/>
      <c r="B264" s="23">
        <v>10</v>
      </c>
      <c r="C264" s="29" t="s">
        <v>258</v>
      </c>
      <c r="D264" s="30" t="s">
        <v>259</v>
      </c>
      <c r="E264" s="181"/>
      <c r="F264" s="40">
        <v>1431.34</v>
      </c>
      <c r="G264" s="28">
        <v>0.52</v>
      </c>
      <c r="H264" s="28">
        <f aca="true" t="shared" si="5" ref="H264:H270">ROUND(F264*G264,2)</f>
        <v>744.3</v>
      </c>
    </row>
    <row r="265" spans="1:8" ht="12.75">
      <c r="A265" s="135"/>
      <c r="B265" s="23">
        <v>11</v>
      </c>
      <c r="C265" s="29" t="s">
        <v>260</v>
      </c>
      <c r="D265" s="30" t="s">
        <v>259</v>
      </c>
      <c r="E265" s="40"/>
      <c r="F265" s="40">
        <v>554.07</v>
      </c>
      <c r="G265" s="28">
        <v>0.52</v>
      </c>
      <c r="H265" s="28">
        <f t="shared" si="5"/>
        <v>288.12</v>
      </c>
    </row>
    <row r="266" spans="1:8" ht="12.75">
      <c r="A266" s="135"/>
      <c r="B266" s="23">
        <v>16</v>
      </c>
      <c r="C266" s="29" t="s">
        <v>262</v>
      </c>
      <c r="D266" s="30" t="s">
        <v>259</v>
      </c>
      <c r="E266" s="40"/>
      <c r="F266" s="40">
        <v>415.55</v>
      </c>
      <c r="G266" s="28">
        <v>0.52</v>
      </c>
      <c r="H266" s="28">
        <f t="shared" si="5"/>
        <v>216.09</v>
      </c>
    </row>
    <row r="267" spans="1:8" ht="12.75">
      <c r="A267" s="135"/>
      <c r="B267" s="23">
        <v>17</v>
      </c>
      <c r="C267" s="29" t="s">
        <v>263</v>
      </c>
      <c r="D267" s="30" t="s">
        <v>259</v>
      </c>
      <c r="E267" s="40"/>
      <c r="F267" s="40">
        <v>623.32</v>
      </c>
      <c r="G267" s="28">
        <v>0.52</v>
      </c>
      <c r="H267" s="28">
        <f t="shared" si="5"/>
        <v>324.13</v>
      </c>
    </row>
    <row r="268" spans="1:8" ht="12.75">
      <c r="A268" s="135"/>
      <c r="B268" s="23">
        <v>18</v>
      </c>
      <c r="C268" s="29" t="s">
        <v>264</v>
      </c>
      <c r="D268" s="30" t="s">
        <v>259</v>
      </c>
      <c r="E268" s="40"/>
      <c r="F268" s="40">
        <v>1246.65</v>
      </c>
      <c r="G268" s="28">
        <v>0.52</v>
      </c>
      <c r="H268" s="28">
        <f t="shared" si="5"/>
        <v>648.26</v>
      </c>
    </row>
    <row r="269" spans="1:8" ht="12.75">
      <c r="A269" s="135"/>
      <c r="B269" s="23">
        <v>19</v>
      </c>
      <c r="C269" s="29" t="s">
        <v>180</v>
      </c>
      <c r="D269" s="30" t="s">
        <v>181</v>
      </c>
      <c r="E269" s="40"/>
      <c r="F269" s="40"/>
      <c r="G269" s="28">
        <v>0.41</v>
      </c>
      <c r="H269" s="28">
        <f t="shared" si="5"/>
        <v>0</v>
      </c>
    </row>
    <row r="270" spans="1:8" ht="12.75">
      <c r="A270" s="135"/>
      <c r="B270" s="23">
        <v>23</v>
      </c>
      <c r="C270" s="29" t="s">
        <v>266</v>
      </c>
      <c r="D270" s="182" t="s">
        <v>126</v>
      </c>
      <c r="E270" s="40"/>
      <c r="F270" s="40">
        <v>9.9</v>
      </c>
      <c r="G270" s="28">
        <v>0.52</v>
      </c>
      <c r="H270" s="28">
        <f t="shared" si="5"/>
        <v>5.15</v>
      </c>
    </row>
    <row r="271" spans="1:8" ht="12.75">
      <c r="A271" s="136"/>
      <c r="B271" s="137"/>
      <c r="C271" s="138" t="s">
        <v>19</v>
      </c>
      <c r="D271" s="139"/>
      <c r="E271" s="140"/>
      <c r="F271" s="140"/>
      <c r="G271" s="141"/>
      <c r="H271" s="60">
        <f>SUM(H264:H270)</f>
        <v>2226.05</v>
      </c>
    </row>
    <row r="272" spans="1:8" ht="12.75">
      <c r="A272" s="98"/>
      <c r="B272" s="98"/>
      <c r="C272" s="2"/>
      <c r="D272" s="139"/>
      <c r="E272" s="42"/>
      <c r="F272" s="133"/>
      <c r="G272" s="107"/>
      <c r="H272" s="48"/>
    </row>
    <row r="273" spans="1:8" ht="12.75">
      <c r="A273" s="142"/>
      <c r="B273" s="142"/>
      <c r="C273" s="143" t="s">
        <v>182</v>
      </c>
      <c r="D273" s="139"/>
      <c r="E273" s="143"/>
      <c r="F273" s="144"/>
      <c r="G273" s="134"/>
      <c r="H273" s="60">
        <f>H271+H258+H249+H242+H231+H210+H186+H178+H140</f>
        <v>442110.803465024</v>
      </c>
    </row>
    <row r="274" spans="1:8" ht="12.75">
      <c r="A274" s="131"/>
      <c r="B274" s="131"/>
      <c r="C274" s="56"/>
      <c r="D274" s="139"/>
      <c r="E274" s="132"/>
      <c r="F274" s="132"/>
      <c r="G274" s="107"/>
      <c r="H274" s="48"/>
    </row>
    <row r="275" spans="1:8" ht="12.75" customHeight="1">
      <c r="A275" s="221"/>
      <c r="B275" s="221"/>
      <c r="C275" s="145" t="s">
        <v>184</v>
      </c>
      <c r="D275" s="145"/>
      <c r="E275" s="145"/>
      <c r="F275" s="145"/>
      <c r="G275" s="232"/>
      <c r="H275" s="232"/>
    </row>
    <row r="276" spans="3:6" ht="12.75" customHeight="1">
      <c r="C276" s="145" t="s">
        <v>185</v>
      </c>
      <c r="D276" s="145"/>
      <c r="E276" s="145"/>
      <c r="F276" s="145"/>
    </row>
    <row r="277" spans="3:6" ht="12.75">
      <c r="C277" s="61"/>
      <c r="D277" s="147"/>
      <c r="E277" s="148"/>
      <c r="F277" s="148"/>
    </row>
    <row r="278" spans="3:6" ht="12.75">
      <c r="C278" s="151" t="s">
        <v>186</v>
      </c>
      <c r="D278" s="151"/>
      <c r="E278" s="151"/>
      <c r="F278" s="151"/>
    </row>
    <row r="279" spans="3:6" ht="12.75">
      <c r="C279" s="99"/>
      <c r="D279" s="153"/>
      <c r="E279" s="154"/>
      <c r="F279" s="154"/>
    </row>
    <row r="280" spans="3:6" ht="12.75">
      <c r="C280" s="151" t="s">
        <v>187</v>
      </c>
      <c r="D280" s="151"/>
      <c r="E280" s="151"/>
      <c r="F280" s="151"/>
    </row>
    <row r="281" spans="3:6" ht="12.75">
      <c r="C281" s="157"/>
      <c r="D281" s="158"/>
      <c r="E281" s="159"/>
      <c r="F281" s="159"/>
    </row>
    <row r="282" spans="3:6" ht="12.75" customHeight="1">
      <c r="C282" s="145" t="s">
        <v>188</v>
      </c>
      <c r="D282" s="145"/>
      <c r="E282" s="145"/>
      <c r="F282" s="145"/>
    </row>
    <row r="283" spans="3:6" ht="12.75" customHeight="1">
      <c r="C283" s="145" t="s">
        <v>189</v>
      </c>
      <c r="D283" s="145"/>
      <c r="E283" s="145"/>
      <c r="F283" s="145"/>
    </row>
    <row r="284" spans="3:6" ht="12.75">
      <c r="C284" s="61"/>
      <c r="D284" s="147"/>
      <c r="E284" s="148"/>
      <c r="F284" s="148"/>
    </row>
    <row r="285" spans="3:6" ht="12.75">
      <c r="C285" s="151" t="s">
        <v>190</v>
      </c>
      <c r="D285" s="151"/>
      <c r="E285" s="151"/>
      <c r="F285" s="151"/>
    </row>
    <row r="286" spans="3:6" ht="12.75">
      <c r="C286" s="99"/>
      <c r="D286" s="153"/>
      <c r="E286" s="154"/>
      <c r="F286" s="154"/>
    </row>
    <row r="287" spans="3:6" ht="12.75">
      <c r="C287" s="151" t="s">
        <v>191</v>
      </c>
      <c r="D287" s="151"/>
      <c r="E287" s="151"/>
      <c r="F287" s="151"/>
    </row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40:F40"/>
    <mergeCell ref="A41:F41"/>
    <mergeCell ref="A42:F42"/>
    <mergeCell ref="G45:H45"/>
    <mergeCell ref="G46:G47"/>
    <mergeCell ref="H46:H47"/>
    <mergeCell ref="D143:D145"/>
    <mergeCell ref="G143:H143"/>
    <mergeCell ref="B144:B145"/>
    <mergeCell ref="G144:G145"/>
    <mergeCell ref="H144:H145"/>
    <mergeCell ref="D182:D184"/>
    <mergeCell ref="G182:H182"/>
    <mergeCell ref="B183:B184"/>
    <mergeCell ref="G183:G184"/>
    <mergeCell ref="H183:H184"/>
    <mergeCell ref="D190:D192"/>
    <mergeCell ref="G190:H190"/>
    <mergeCell ref="B191:B192"/>
    <mergeCell ref="G191:G192"/>
    <mergeCell ref="H191:H192"/>
    <mergeCell ref="D213:D215"/>
    <mergeCell ref="G213:H213"/>
    <mergeCell ref="B214:B215"/>
    <mergeCell ref="G214:G215"/>
    <mergeCell ref="H214:H215"/>
    <mergeCell ref="D234:D236"/>
    <mergeCell ref="G234:H234"/>
    <mergeCell ref="B235:B236"/>
    <mergeCell ref="G235:G236"/>
    <mergeCell ref="H235:H236"/>
    <mergeCell ref="D245:D247"/>
    <mergeCell ref="F245:F247"/>
    <mergeCell ref="G245:H245"/>
    <mergeCell ref="B246:B247"/>
    <mergeCell ref="G246:G247"/>
    <mergeCell ref="H246:H247"/>
    <mergeCell ref="D251:D253"/>
    <mergeCell ref="F251:F253"/>
    <mergeCell ref="G251:H251"/>
    <mergeCell ref="B252:B253"/>
    <mergeCell ref="G252:G253"/>
    <mergeCell ref="H252:H253"/>
    <mergeCell ref="D261:D263"/>
    <mergeCell ref="F261:F263"/>
    <mergeCell ref="G261:H261"/>
    <mergeCell ref="B262:B263"/>
    <mergeCell ref="G262:G263"/>
    <mergeCell ref="H262:H263"/>
    <mergeCell ref="C275:F275"/>
    <mergeCell ref="C276:F276"/>
    <mergeCell ref="C278:F278"/>
    <mergeCell ref="C280:F280"/>
    <mergeCell ref="C282:F282"/>
    <mergeCell ref="C283:F283"/>
    <mergeCell ref="C285:F285"/>
    <mergeCell ref="C287:F287"/>
  </mergeCells>
  <printOptions/>
  <pageMargins left="0.7479166666666667" right="0.2361111111111111" top="0.4798611111111111" bottom="0.7097222222222221" header="0.5118055555555555" footer="0.2361111111111111"/>
  <pageSetup horizontalDpi="300" verticalDpi="300" orientation="portrait" paperSize="9" scale="88"/>
  <headerFooter alignWithMargins="0">
    <oddFooter>&amp;CСтраница &amp;P&amp;R&amp;F&amp;P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8"/>
  <sheetViews>
    <sheetView workbookViewId="0" topLeftCell="A195">
      <selection activeCell="A1" sqref="A1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474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60">
        <v>1137.48</v>
      </c>
      <c r="G9" s="28">
        <v>3.12</v>
      </c>
      <c r="H9" s="28">
        <f>ROUND(F9*G9,2)</f>
        <v>3548.94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211">
        <v>1409.62</v>
      </c>
      <c r="G10" s="28">
        <v>1.6</v>
      </c>
      <c r="H10" s="28">
        <f>ROUND(F10*G10,2)</f>
        <v>2255.39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5804.33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474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0">
        <v>1057.17</v>
      </c>
      <c r="G17" s="28">
        <v>1.597</v>
      </c>
      <c r="H17" s="28">
        <f>ROUND(F17*G17,2)</f>
        <v>1688.3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1688.3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474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31">
        <v>1421.89</v>
      </c>
      <c r="G24" s="28">
        <v>3.22</v>
      </c>
      <c r="H24" s="28">
        <f>ROUND(F24*G24,2)</f>
        <v>4578.49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31">
        <v>1057.17</v>
      </c>
      <c r="G25" s="28">
        <v>3.22</v>
      </c>
      <c r="H25" s="28">
        <f>ROUND(F25*G25,2)</f>
        <v>3404.09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7982.58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474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2469.91</v>
      </c>
      <c r="G33" s="160">
        <v>0.54</v>
      </c>
      <c r="H33" s="28">
        <f>ROUND(F33*G33,2)</f>
        <v>1333.75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1495.51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74" t="s">
        <v>48</v>
      </c>
      <c r="B36" s="261" t="s">
        <v>48</v>
      </c>
      <c r="C36" s="262"/>
      <c r="D36" s="263" t="s">
        <v>253</v>
      </c>
      <c r="E36" s="264" t="s">
        <v>9</v>
      </c>
      <c r="F36" s="76" t="s">
        <v>9</v>
      </c>
      <c r="G36" s="17" t="s">
        <v>474</v>
      </c>
      <c r="H36" s="17"/>
    </row>
    <row r="37" spans="1:8" ht="12.75" customHeight="1">
      <c r="A37" s="265" t="s">
        <v>50</v>
      </c>
      <c r="B37" s="266" t="s">
        <v>254</v>
      </c>
      <c r="C37" s="267" t="s">
        <v>6</v>
      </c>
      <c r="D37" s="268"/>
      <c r="E37" s="132" t="s">
        <v>52</v>
      </c>
      <c r="F37" s="80" t="s">
        <v>52</v>
      </c>
      <c r="G37" s="19" t="s">
        <v>12</v>
      </c>
      <c r="H37" s="20" t="s">
        <v>13</v>
      </c>
    </row>
    <row r="38" spans="1:8" ht="12.75">
      <c r="A38" s="83" t="s">
        <v>53</v>
      </c>
      <c r="B38" s="269"/>
      <c r="C38" s="270"/>
      <c r="D38" s="271" t="s">
        <v>255</v>
      </c>
      <c r="E38" s="272" t="s">
        <v>14</v>
      </c>
      <c r="F38" s="85"/>
      <c r="G38" s="19"/>
      <c r="H38" s="20"/>
    </row>
    <row r="39" spans="1:8" ht="12.75">
      <c r="A39" s="38" t="s">
        <v>37</v>
      </c>
      <c r="B39" s="23">
        <v>1</v>
      </c>
      <c r="C39" s="50" t="s">
        <v>38</v>
      </c>
      <c r="D39" s="30" t="s">
        <v>39</v>
      </c>
      <c r="E39" s="59">
        <v>2070.51</v>
      </c>
      <c r="F39" s="40">
        <v>2174.2599999999998</v>
      </c>
      <c r="G39" s="28">
        <v>3</v>
      </c>
      <c r="H39" s="28">
        <f>ROUND(F39*G39,2)</f>
        <v>6522.78</v>
      </c>
    </row>
    <row r="40" spans="1:8" ht="12.75">
      <c r="A40" s="38" t="s">
        <v>37</v>
      </c>
      <c r="B40" s="23">
        <v>2</v>
      </c>
      <c r="C40" s="50" t="s">
        <v>40</v>
      </c>
      <c r="D40" s="30" t="s">
        <v>41</v>
      </c>
      <c r="E40" s="59">
        <v>1378.85</v>
      </c>
      <c r="F40" s="40">
        <v>1447.92</v>
      </c>
      <c r="G40" s="28">
        <v>3</v>
      </c>
      <c r="H40" s="28">
        <f>ROUND(F40*G40,2)</f>
        <v>4343.76</v>
      </c>
    </row>
    <row r="41" spans="1:14" ht="12.75">
      <c r="A41" s="38" t="s">
        <v>37</v>
      </c>
      <c r="B41" s="23">
        <v>3</v>
      </c>
      <c r="C41" s="29" t="s">
        <v>42</v>
      </c>
      <c r="D41" s="30" t="s">
        <v>39</v>
      </c>
      <c r="E41" s="273">
        <v>1378.85</v>
      </c>
      <c r="F41" s="181">
        <v>1447.92</v>
      </c>
      <c r="G41" s="28">
        <v>3</v>
      </c>
      <c r="H41" s="28">
        <f>ROUND(F41*G41,2)</f>
        <v>4343.76</v>
      </c>
      <c r="N41" s="274"/>
    </row>
    <row r="42" spans="1:14" ht="12.75">
      <c r="A42" s="38" t="s">
        <v>37</v>
      </c>
      <c r="B42" s="23">
        <v>6</v>
      </c>
      <c r="C42" s="50" t="s">
        <v>475</v>
      </c>
      <c r="D42" s="30" t="s">
        <v>39</v>
      </c>
      <c r="E42" s="59">
        <v>27.63</v>
      </c>
      <c r="F42" s="40">
        <v>29.06</v>
      </c>
      <c r="G42" s="28"/>
      <c r="H42" s="28">
        <f>ROUND(F42*G42,2)</f>
        <v>0</v>
      </c>
      <c r="N42" s="274"/>
    </row>
    <row r="43" spans="1:8" ht="12.75">
      <c r="A43" s="38" t="s">
        <v>37</v>
      </c>
      <c r="B43" s="23">
        <v>7</v>
      </c>
      <c r="C43" s="29" t="s">
        <v>194</v>
      </c>
      <c r="D43" s="30" t="s">
        <v>39</v>
      </c>
      <c r="E43" s="59">
        <v>25.41</v>
      </c>
      <c r="F43" s="40">
        <v>26.729999999999997</v>
      </c>
      <c r="G43" s="28"/>
      <c r="H43" s="28">
        <f>ROUND(F43*G43,2)</f>
        <v>0</v>
      </c>
    </row>
    <row r="44" spans="1:8" ht="12.75">
      <c r="A44" s="34"/>
      <c r="B44" s="34"/>
      <c r="C44" s="42"/>
      <c r="D44" s="43"/>
      <c r="E44" s="43"/>
      <c r="F44" s="9"/>
      <c r="G44" s="45"/>
      <c r="H44" s="60">
        <f>SUM(H39:H43)</f>
        <v>15210.3</v>
      </c>
    </row>
    <row r="45" spans="1:8" ht="12.75">
      <c r="A45" s="34"/>
      <c r="B45" s="34"/>
      <c r="C45" s="42"/>
      <c r="D45" s="43"/>
      <c r="E45" s="43"/>
      <c r="F45" s="9"/>
      <c r="G45" s="45"/>
      <c r="H45" s="52"/>
    </row>
    <row r="46" spans="1:8" ht="12.75">
      <c r="A46" s="43"/>
      <c r="B46" s="43"/>
      <c r="C46" s="61" t="s">
        <v>43</v>
      </c>
      <c r="D46" s="62"/>
      <c r="E46" s="62"/>
      <c r="F46" s="62"/>
      <c r="G46" s="63"/>
      <c r="H46" s="64">
        <f>H44+H34+H26+H18+H11</f>
        <v>32181.019999999997</v>
      </c>
    </row>
    <row r="47" spans="1:8" ht="12.75">
      <c r="A47" s="43"/>
      <c r="B47" s="43"/>
      <c r="C47" s="61"/>
      <c r="D47" s="62"/>
      <c r="E47" s="62"/>
      <c r="F47" s="62"/>
      <c r="G47" s="63"/>
      <c r="H47" s="253"/>
    </row>
    <row r="49" spans="1:8" ht="12.75">
      <c r="A49" s="3" t="s">
        <v>44</v>
      </c>
      <c r="B49" s="3"/>
      <c r="C49" s="3"/>
      <c r="D49" s="3"/>
      <c r="E49" s="3"/>
      <c r="F49" s="3"/>
      <c r="G49" s="65"/>
      <c r="H49" s="66"/>
    </row>
    <row r="50" spans="1:8" ht="12.75">
      <c r="A50" s="3" t="s">
        <v>45</v>
      </c>
      <c r="B50" s="3"/>
      <c r="C50" s="3"/>
      <c r="D50" s="3"/>
      <c r="E50" s="3"/>
      <c r="F50" s="3"/>
      <c r="G50" s="65"/>
      <c r="H50" s="66"/>
    </row>
    <row r="51" spans="1:8" ht="12.75">
      <c r="A51" s="3" t="s">
        <v>425</v>
      </c>
      <c r="B51" s="3"/>
      <c r="C51" s="3"/>
      <c r="D51" s="3"/>
      <c r="E51" s="3"/>
      <c r="F51" s="3"/>
      <c r="G51" s="65"/>
      <c r="H51" s="66"/>
    </row>
    <row r="52" spans="1:8" ht="12.75">
      <c r="A52" s="161"/>
      <c r="B52" s="162"/>
      <c r="C52" s="163"/>
      <c r="D52" s="161"/>
      <c r="E52" s="161"/>
      <c r="F52" s="134"/>
      <c r="G52" s="134"/>
      <c r="H52" s="48"/>
    </row>
    <row r="53" spans="1:8" ht="12.75">
      <c r="A53" s="202" t="s">
        <v>295</v>
      </c>
      <c r="B53" s="114"/>
      <c r="C53" s="202"/>
      <c r="D53" s="119"/>
      <c r="E53" s="119"/>
      <c r="F53" s="107"/>
      <c r="G53" s="107"/>
      <c r="H53" s="48"/>
    </row>
    <row r="54" spans="1:8" ht="12.75" customHeight="1">
      <c r="A54" s="74" t="s">
        <v>48</v>
      </c>
      <c r="B54" s="74" t="s">
        <v>48</v>
      </c>
      <c r="C54" s="75"/>
      <c r="D54" s="11" t="s">
        <v>49</v>
      </c>
      <c r="E54" s="74" t="s">
        <v>8</v>
      </c>
      <c r="F54" s="130" t="s">
        <v>173</v>
      </c>
      <c r="G54" s="17" t="s">
        <v>474</v>
      </c>
      <c r="H54" s="17"/>
    </row>
    <row r="55" spans="1:8" ht="12.75" customHeight="1">
      <c r="A55" s="77" t="s">
        <v>50</v>
      </c>
      <c r="B55" s="78" t="s">
        <v>51</v>
      </c>
      <c r="C55" s="79" t="s">
        <v>6</v>
      </c>
      <c r="D55" s="11"/>
      <c r="E55" s="77" t="s">
        <v>11</v>
      </c>
      <c r="F55" s="130"/>
      <c r="G55" s="81" t="s">
        <v>12</v>
      </c>
      <c r="H55" s="82" t="s">
        <v>13</v>
      </c>
    </row>
    <row r="56" spans="1:8" ht="12.75">
      <c r="A56" s="83" t="s">
        <v>53</v>
      </c>
      <c r="B56" s="78"/>
      <c r="C56" s="84"/>
      <c r="D56" s="11"/>
      <c r="E56" s="83" t="s">
        <v>14</v>
      </c>
      <c r="F56" s="130"/>
      <c r="G56" s="81"/>
      <c r="H56" s="82"/>
    </row>
    <row r="57" spans="1:8" ht="12.75">
      <c r="A57" s="125"/>
      <c r="B57" s="125"/>
      <c r="C57" s="87" t="s">
        <v>296</v>
      </c>
      <c r="D57" s="209" t="s">
        <v>297</v>
      </c>
      <c r="E57" s="26"/>
      <c r="F57" s="26"/>
      <c r="G57" s="26"/>
      <c r="H57" s="275"/>
    </row>
    <row r="58" spans="1:8" ht="12.75">
      <c r="A58" s="112" t="s">
        <v>298</v>
      </c>
      <c r="B58" s="113">
        <v>1</v>
      </c>
      <c r="C58" s="89" t="s">
        <v>299</v>
      </c>
      <c r="D58" s="88"/>
      <c r="E58" s="31">
        <v>59.67</v>
      </c>
      <c r="F58" s="31">
        <v>600.73</v>
      </c>
      <c r="G58" s="28">
        <v>12</v>
      </c>
      <c r="H58" s="28">
        <f>ROUND(F58*G58,2)</f>
        <v>7208.76</v>
      </c>
    </row>
    <row r="59" spans="1:8" ht="12.75">
      <c r="A59" s="112" t="s">
        <v>298</v>
      </c>
      <c r="B59" s="113">
        <v>2</v>
      </c>
      <c r="C59" s="89" t="s">
        <v>300</v>
      </c>
      <c r="D59" s="88"/>
      <c r="E59" s="31">
        <v>166.65</v>
      </c>
      <c r="F59" s="31">
        <v>779.91</v>
      </c>
      <c r="G59" s="28">
        <v>5</v>
      </c>
      <c r="H59" s="28">
        <f>ROUND(F59*G59,2)</f>
        <v>3899.55</v>
      </c>
    </row>
    <row r="60" spans="1:8" ht="12.75">
      <c r="A60" s="112" t="s">
        <v>298</v>
      </c>
      <c r="B60" s="113">
        <v>3</v>
      </c>
      <c r="C60" s="89" t="s">
        <v>301</v>
      </c>
      <c r="D60" s="88"/>
      <c r="E60" s="31">
        <v>46.75</v>
      </c>
      <c r="F60" s="31">
        <v>740.7800000000001</v>
      </c>
      <c r="G60" s="28">
        <v>3</v>
      </c>
      <c r="H60" s="28">
        <f>ROUND(F60*G60,2)</f>
        <v>2222.34</v>
      </c>
    </row>
    <row r="61" spans="1:8" ht="12.75">
      <c r="A61" s="112" t="s">
        <v>298</v>
      </c>
      <c r="B61" s="113">
        <v>4</v>
      </c>
      <c r="C61" s="87" t="s">
        <v>302</v>
      </c>
      <c r="D61" s="88" t="s">
        <v>303</v>
      </c>
      <c r="E61" s="31">
        <v>59.67</v>
      </c>
      <c r="F61" s="31">
        <v>732.45</v>
      </c>
      <c r="G61" s="28">
        <v>3</v>
      </c>
      <c r="H61" s="28">
        <f>ROUND(F61*G61,2)</f>
        <v>2197.35</v>
      </c>
    </row>
    <row r="62" spans="1:8" ht="12.75">
      <c r="A62" s="112" t="s">
        <v>298</v>
      </c>
      <c r="B62" s="113"/>
      <c r="C62" s="87" t="s">
        <v>476</v>
      </c>
      <c r="D62" s="88" t="s">
        <v>305</v>
      </c>
      <c r="E62" s="31"/>
      <c r="F62" s="31"/>
      <c r="G62" s="28"/>
      <c r="H62" s="28"/>
    </row>
    <row r="63" spans="1:8" ht="12.75">
      <c r="A63" s="112" t="s">
        <v>298</v>
      </c>
      <c r="B63" s="125">
        <v>6</v>
      </c>
      <c r="C63" s="89" t="s">
        <v>307</v>
      </c>
      <c r="D63" s="209" t="s">
        <v>126</v>
      </c>
      <c r="E63" s="26">
        <v>0.68</v>
      </c>
      <c r="F63" s="26">
        <v>81.4</v>
      </c>
      <c r="G63" s="28">
        <v>1.6</v>
      </c>
      <c r="H63" s="28">
        <f>ROUND(F63*G63,2)</f>
        <v>130.24</v>
      </c>
    </row>
    <row r="64" spans="1:8" ht="12.75">
      <c r="A64" s="112" t="s">
        <v>298</v>
      </c>
      <c r="B64" s="113">
        <v>7</v>
      </c>
      <c r="C64" s="89" t="s">
        <v>300</v>
      </c>
      <c r="D64" s="88"/>
      <c r="E64" s="31">
        <v>0.68</v>
      </c>
      <c r="F64" s="31">
        <v>95.17</v>
      </c>
      <c r="G64" s="28">
        <v>1</v>
      </c>
      <c r="H64" s="28">
        <f>ROUND(F64*G64,2)</f>
        <v>95.17</v>
      </c>
    </row>
    <row r="65" spans="1:8" ht="12.75">
      <c r="A65" s="112" t="s">
        <v>298</v>
      </c>
      <c r="B65" s="113">
        <v>8</v>
      </c>
      <c r="C65" s="87" t="s">
        <v>308</v>
      </c>
      <c r="D65" s="88" t="s">
        <v>309</v>
      </c>
      <c r="E65" s="31">
        <v>35.67</v>
      </c>
      <c r="F65" s="31">
        <v>267.64</v>
      </c>
      <c r="G65" s="28">
        <v>6</v>
      </c>
      <c r="H65" s="28">
        <f>ROUND(F65*G65,2)</f>
        <v>1605.84</v>
      </c>
    </row>
    <row r="66" spans="1:8" ht="12.75">
      <c r="A66" s="112" t="s">
        <v>298</v>
      </c>
      <c r="B66" s="113"/>
      <c r="C66" s="105" t="s">
        <v>312</v>
      </c>
      <c r="D66" s="88"/>
      <c r="E66" s="31"/>
      <c r="F66" s="31"/>
      <c r="G66" s="28"/>
      <c r="H66" s="28"/>
    </row>
    <row r="67" spans="1:8" ht="12.75">
      <c r="A67" s="112" t="s">
        <v>298</v>
      </c>
      <c r="B67" s="113">
        <v>11</v>
      </c>
      <c r="C67" s="89" t="s">
        <v>299</v>
      </c>
      <c r="D67" s="88" t="s">
        <v>126</v>
      </c>
      <c r="E67" s="31">
        <v>46.49</v>
      </c>
      <c r="F67" s="31">
        <v>191.6</v>
      </c>
      <c r="G67" s="28">
        <v>295</v>
      </c>
      <c r="H67" s="28">
        <f aca="true" t="shared" si="0" ref="H67:H74">ROUND(F67*G67,2)</f>
        <v>56522</v>
      </c>
    </row>
    <row r="68" spans="1:8" ht="12.75">
      <c r="A68" s="112" t="s">
        <v>298</v>
      </c>
      <c r="B68" s="113">
        <v>12</v>
      </c>
      <c r="C68" s="89" t="s">
        <v>311</v>
      </c>
      <c r="D68" s="88" t="s">
        <v>126</v>
      </c>
      <c r="E68" s="31">
        <v>50.64</v>
      </c>
      <c r="F68" s="31">
        <v>216.09</v>
      </c>
      <c r="G68" s="28">
        <v>13.8</v>
      </c>
      <c r="H68" s="28">
        <f t="shared" si="0"/>
        <v>2982.04</v>
      </c>
    </row>
    <row r="69" spans="1:8" ht="12.75">
      <c r="A69" s="112" t="s">
        <v>298</v>
      </c>
      <c r="B69" s="113">
        <v>13</v>
      </c>
      <c r="C69" s="89" t="s">
        <v>313</v>
      </c>
      <c r="D69" s="88" t="s">
        <v>126</v>
      </c>
      <c r="E69" s="31">
        <v>52.5</v>
      </c>
      <c r="F69" s="31">
        <v>158.62</v>
      </c>
      <c r="G69" s="28">
        <v>22.5</v>
      </c>
      <c r="H69" s="28">
        <f t="shared" si="0"/>
        <v>3568.95</v>
      </c>
    </row>
    <row r="70" spans="1:8" ht="12.75">
      <c r="A70" s="112" t="s">
        <v>298</v>
      </c>
      <c r="B70" s="113">
        <v>14</v>
      </c>
      <c r="C70" s="89" t="s">
        <v>314</v>
      </c>
      <c r="D70" s="88" t="s">
        <v>126</v>
      </c>
      <c r="E70" s="31">
        <v>53.7</v>
      </c>
      <c r="F70" s="31">
        <v>322.5899999999999</v>
      </c>
      <c r="G70" s="28">
        <v>8.4</v>
      </c>
      <c r="H70" s="28">
        <f t="shared" si="0"/>
        <v>2709.76</v>
      </c>
    </row>
    <row r="71" spans="1:8" ht="12.75">
      <c r="A71" s="112" t="s">
        <v>298</v>
      </c>
      <c r="B71" s="113">
        <v>15</v>
      </c>
      <c r="C71" s="89" t="s">
        <v>315</v>
      </c>
      <c r="D71" s="88" t="s">
        <v>126</v>
      </c>
      <c r="E71" s="31">
        <v>27.69</v>
      </c>
      <c r="F71" s="31">
        <v>214.72</v>
      </c>
      <c r="G71" s="28">
        <v>6.5</v>
      </c>
      <c r="H71" s="28">
        <f t="shared" si="0"/>
        <v>1395.68</v>
      </c>
    </row>
    <row r="72" spans="1:8" ht="12.75">
      <c r="A72" s="112" t="s">
        <v>298</v>
      </c>
      <c r="B72" s="113">
        <v>16</v>
      </c>
      <c r="C72" s="89" t="s">
        <v>316</v>
      </c>
      <c r="D72" s="88" t="s">
        <v>246</v>
      </c>
      <c r="E72" s="31">
        <v>51.12</v>
      </c>
      <c r="F72" s="31">
        <v>163.29</v>
      </c>
      <c r="G72" s="28">
        <v>17.5</v>
      </c>
      <c r="H72" s="28">
        <f t="shared" si="0"/>
        <v>2857.58</v>
      </c>
    </row>
    <row r="73" spans="1:8" ht="12.75">
      <c r="A73" s="112" t="s">
        <v>298</v>
      </c>
      <c r="B73" s="113">
        <v>17</v>
      </c>
      <c r="C73" s="89" t="s">
        <v>317</v>
      </c>
      <c r="D73" s="88" t="s">
        <v>318</v>
      </c>
      <c r="E73" s="31">
        <v>1.44</v>
      </c>
      <c r="F73" s="40">
        <v>34.23</v>
      </c>
      <c r="G73" s="28">
        <v>54</v>
      </c>
      <c r="H73" s="28">
        <f t="shared" si="0"/>
        <v>1848.42</v>
      </c>
    </row>
    <row r="74" spans="1:8" ht="12.75">
      <c r="A74" s="112" t="s">
        <v>298</v>
      </c>
      <c r="B74" s="113">
        <v>18</v>
      </c>
      <c r="C74" s="87" t="s">
        <v>319</v>
      </c>
      <c r="D74" s="88" t="s">
        <v>126</v>
      </c>
      <c r="E74" s="31">
        <v>18.06</v>
      </c>
      <c r="F74" s="40">
        <v>55.349999999999994</v>
      </c>
      <c r="G74" s="28">
        <v>12.2</v>
      </c>
      <c r="H74" s="28">
        <f t="shared" si="0"/>
        <v>675.27</v>
      </c>
    </row>
    <row r="75" spans="1:8" ht="12.75">
      <c r="A75" s="112" t="s">
        <v>298</v>
      </c>
      <c r="B75" s="113"/>
      <c r="C75" s="87" t="s">
        <v>477</v>
      </c>
      <c r="D75" s="88" t="s">
        <v>126</v>
      </c>
      <c r="E75" s="31"/>
      <c r="F75" s="31"/>
      <c r="G75" s="28"/>
      <c r="H75" s="28"/>
    </row>
    <row r="76" spans="1:8" ht="12.75">
      <c r="A76" s="112" t="s">
        <v>298</v>
      </c>
      <c r="B76" s="113">
        <v>20</v>
      </c>
      <c r="C76" s="89" t="s">
        <v>322</v>
      </c>
      <c r="D76" s="88"/>
      <c r="E76" s="31">
        <v>13.01</v>
      </c>
      <c r="F76" s="31">
        <v>136.96</v>
      </c>
      <c r="G76" s="28">
        <v>12.4</v>
      </c>
      <c r="H76" s="28">
        <f aca="true" t="shared" si="1" ref="H76:H81">ROUND(F76*G76,2)</f>
        <v>1698.3</v>
      </c>
    </row>
    <row r="77" spans="1:8" ht="12.75">
      <c r="A77" s="112" t="s">
        <v>298</v>
      </c>
      <c r="B77" s="113">
        <v>21</v>
      </c>
      <c r="C77" s="89" t="s">
        <v>323</v>
      </c>
      <c r="D77" s="88"/>
      <c r="E77" s="31">
        <v>13.01</v>
      </c>
      <c r="F77" s="31">
        <v>167.57</v>
      </c>
      <c r="G77" s="28">
        <v>31.5</v>
      </c>
      <c r="H77" s="28">
        <f t="shared" si="1"/>
        <v>5278.46</v>
      </c>
    </row>
    <row r="78" spans="1:8" ht="12.75">
      <c r="A78" s="112" t="s">
        <v>298</v>
      </c>
      <c r="B78" s="113">
        <v>22</v>
      </c>
      <c r="C78" s="89" t="s">
        <v>478</v>
      </c>
      <c r="D78" s="88"/>
      <c r="E78" s="31">
        <v>13.01</v>
      </c>
      <c r="F78" s="31">
        <v>139</v>
      </c>
      <c r="G78" s="28">
        <v>1.2</v>
      </c>
      <c r="H78" s="28">
        <f t="shared" si="1"/>
        <v>166.8</v>
      </c>
    </row>
    <row r="79" spans="1:8" ht="12.75">
      <c r="A79" s="112" t="s">
        <v>298</v>
      </c>
      <c r="B79" s="113">
        <v>23</v>
      </c>
      <c r="C79" s="87" t="s">
        <v>325</v>
      </c>
      <c r="D79" s="88" t="s">
        <v>126</v>
      </c>
      <c r="E79" s="31">
        <v>11.72</v>
      </c>
      <c r="F79" s="31">
        <v>113.21</v>
      </c>
      <c r="G79" s="28">
        <v>26</v>
      </c>
      <c r="H79" s="28">
        <f t="shared" si="1"/>
        <v>2943.46</v>
      </c>
    </row>
    <row r="80" spans="1:8" ht="12.75">
      <c r="A80" s="112" t="s">
        <v>298</v>
      </c>
      <c r="B80" s="113">
        <v>24</v>
      </c>
      <c r="C80" s="87" t="s">
        <v>326</v>
      </c>
      <c r="D80" s="153" t="s">
        <v>246</v>
      </c>
      <c r="E80" s="31">
        <v>11.72</v>
      </c>
      <c r="F80" s="31">
        <v>113.21</v>
      </c>
      <c r="G80" s="28">
        <v>23.4</v>
      </c>
      <c r="H80" s="28">
        <f t="shared" si="1"/>
        <v>2649.11</v>
      </c>
    </row>
    <row r="81" spans="1:8" ht="12.75">
      <c r="A81" s="112" t="s">
        <v>298</v>
      </c>
      <c r="B81" s="113">
        <v>25</v>
      </c>
      <c r="C81" s="87" t="s">
        <v>479</v>
      </c>
      <c r="D81" s="88" t="s">
        <v>126</v>
      </c>
      <c r="E81" s="31">
        <v>6.85</v>
      </c>
      <c r="F81" s="31">
        <v>110.89000000000001</v>
      </c>
      <c r="G81" s="28">
        <v>1.5</v>
      </c>
      <c r="H81" s="28">
        <f t="shared" si="1"/>
        <v>166.34</v>
      </c>
    </row>
    <row r="82" spans="1:8" ht="12.75">
      <c r="A82" s="112" t="s">
        <v>298</v>
      </c>
      <c r="B82" s="113"/>
      <c r="C82" s="87" t="s">
        <v>480</v>
      </c>
      <c r="D82" s="167"/>
      <c r="E82" s="91"/>
      <c r="F82" s="40"/>
      <c r="G82" s="28"/>
      <c r="H82" s="28"/>
    </row>
    <row r="83" spans="1:8" ht="12.75">
      <c r="A83" s="112" t="s">
        <v>298</v>
      </c>
      <c r="B83" s="113">
        <v>30</v>
      </c>
      <c r="C83" s="105" t="s">
        <v>333</v>
      </c>
      <c r="D83" s="88" t="s">
        <v>246</v>
      </c>
      <c r="E83" s="40">
        <v>16.16</v>
      </c>
      <c r="F83" s="210">
        <v>63.7</v>
      </c>
      <c r="G83" s="28">
        <v>220</v>
      </c>
      <c r="H83" s="28">
        <f aca="true" t="shared" si="2" ref="H83:H90">ROUND(F83*G83,2)</f>
        <v>14014</v>
      </c>
    </row>
    <row r="84" spans="1:8" ht="12.75">
      <c r="A84" s="112" t="s">
        <v>298</v>
      </c>
      <c r="B84" s="113">
        <v>31</v>
      </c>
      <c r="C84" s="105" t="s">
        <v>334</v>
      </c>
      <c r="D84" s="88" t="s">
        <v>246</v>
      </c>
      <c r="E84" s="40">
        <v>17.84</v>
      </c>
      <c r="F84" s="40">
        <v>76.64000000000001</v>
      </c>
      <c r="G84" s="28">
        <v>158</v>
      </c>
      <c r="H84" s="28">
        <f t="shared" si="2"/>
        <v>12109.12</v>
      </c>
    </row>
    <row r="85" spans="1:8" ht="12.75">
      <c r="A85" s="38" t="s">
        <v>298</v>
      </c>
      <c r="B85" s="92">
        <v>57</v>
      </c>
      <c r="C85" s="105" t="s">
        <v>361</v>
      </c>
      <c r="D85" s="88" t="s">
        <v>246</v>
      </c>
      <c r="E85" s="31">
        <v>37.59</v>
      </c>
      <c r="F85" s="211">
        <v>166.42</v>
      </c>
      <c r="G85" s="28">
        <v>1</v>
      </c>
      <c r="H85" s="28">
        <f t="shared" si="2"/>
        <v>166.42</v>
      </c>
    </row>
    <row r="86" spans="1:8" ht="12.75">
      <c r="A86" s="38" t="s">
        <v>298</v>
      </c>
      <c r="B86" s="92">
        <v>58</v>
      </c>
      <c r="C86" s="105" t="s">
        <v>362</v>
      </c>
      <c r="D86" s="88" t="s">
        <v>246</v>
      </c>
      <c r="E86" s="31">
        <v>37.59</v>
      </c>
      <c r="F86" s="211">
        <v>196.04</v>
      </c>
      <c r="G86" s="28">
        <v>1</v>
      </c>
      <c r="H86" s="28">
        <f t="shared" si="2"/>
        <v>196.04</v>
      </c>
    </row>
    <row r="87" spans="1:8" ht="12.75">
      <c r="A87" s="38" t="s">
        <v>298</v>
      </c>
      <c r="B87" s="92">
        <v>68</v>
      </c>
      <c r="C87" s="105" t="s">
        <v>373</v>
      </c>
      <c r="D87" s="88" t="s">
        <v>259</v>
      </c>
      <c r="E87" s="31"/>
      <c r="F87" s="211">
        <v>222.05</v>
      </c>
      <c r="G87" s="28">
        <v>0.8</v>
      </c>
      <c r="H87" s="28">
        <f t="shared" si="2"/>
        <v>177.64</v>
      </c>
    </row>
    <row r="88" spans="1:8" ht="12.75">
      <c r="A88" s="38" t="s">
        <v>298</v>
      </c>
      <c r="B88" s="92">
        <v>69</v>
      </c>
      <c r="C88" s="105" t="s">
        <v>374</v>
      </c>
      <c r="D88" s="88" t="s">
        <v>259</v>
      </c>
      <c r="E88" s="31"/>
      <c r="F88" s="211">
        <v>316.1</v>
      </c>
      <c r="G88" s="28">
        <v>0.5</v>
      </c>
      <c r="H88" s="28">
        <f t="shared" si="2"/>
        <v>158.05</v>
      </c>
    </row>
    <row r="89" spans="1:8" ht="12.75">
      <c r="A89" s="38" t="s">
        <v>298</v>
      </c>
      <c r="B89" s="92">
        <v>76</v>
      </c>
      <c r="C89" s="105" t="s">
        <v>381</v>
      </c>
      <c r="D89" s="88" t="s">
        <v>126</v>
      </c>
      <c r="E89" s="31">
        <v>26.23</v>
      </c>
      <c r="F89" s="40">
        <v>108.52000000000001</v>
      </c>
      <c r="G89" s="28">
        <v>21</v>
      </c>
      <c r="H89" s="28">
        <f t="shared" si="2"/>
        <v>2278.92</v>
      </c>
    </row>
    <row r="90" spans="1:8" ht="12.75">
      <c r="A90" s="38" t="s">
        <v>298</v>
      </c>
      <c r="B90" s="92">
        <v>77</v>
      </c>
      <c r="C90" s="105" t="s">
        <v>382</v>
      </c>
      <c r="D90" s="88" t="s">
        <v>126</v>
      </c>
      <c r="E90" s="31">
        <v>26.23</v>
      </c>
      <c r="F90" s="40">
        <v>126.24</v>
      </c>
      <c r="G90" s="28">
        <v>8</v>
      </c>
      <c r="H90" s="28">
        <f t="shared" si="2"/>
        <v>1009.92</v>
      </c>
    </row>
    <row r="91" spans="1:8" ht="12.75">
      <c r="A91" s="98"/>
      <c r="B91" s="98"/>
      <c r="C91" s="35" t="s">
        <v>19</v>
      </c>
      <c r="D91" s="100"/>
      <c r="E91" s="100"/>
      <c r="F91" s="101"/>
      <c r="G91" s="276"/>
      <c r="H91" s="37">
        <f>SUM(H58:H90)</f>
        <v>132931.53</v>
      </c>
    </row>
    <row r="92" spans="1:8" ht="12.75">
      <c r="A92" s="98"/>
      <c r="B92" s="98"/>
      <c r="C92" s="35"/>
      <c r="D92" s="100"/>
      <c r="E92" s="100"/>
      <c r="F92" s="101"/>
      <c r="G92" s="101"/>
      <c r="H92" s="10"/>
    </row>
    <row r="93" spans="1:8" ht="12.75">
      <c r="A93" s="98"/>
      <c r="B93" s="98"/>
      <c r="C93" s="35"/>
      <c r="D93" s="100"/>
      <c r="E93" s="100"/>
      <c r="F93" s="101"/>
      <c r="G93" s="101"/>
      <c r="H93" s="10"/>
    </row>
    <row r="94" spans="1:8" ht="12.75">
      <c r="A94" s="67" t="s">
        <v>47</v>
      </c>
      <c r="B94" s="68"/>
      <c r="C94" s="69"/>
      <c r="D94" s="70"/>
      <c r="E94" s="70"/>
      <c r="F94" s="71"/>
      <c r="G94" s="72"/>
      <c r="H94" s="73"/>
    </row>
    <row r="95" spans="1:8" ht="12.75" customHeight="1">
      <c r="A95" s="74" t="s">
        <v>48</v>
      </c>
      <c r="B95" s="74" t="s">
        <v>48</v>
      </c>
      <c r="C95" s="75"/>
      <c r="D95" s="11" t="s">
        <v>49</v>
      </c>
      <c r="E95" s="74" t="s">
        <v>8</v>
      </c>
      <c r="F95" s="130" t="s">
        <v>173</v>
      </c>
      <c r="G95" s="17" t="s">
        <v>474</v>
      </c>
      <c r="H95" s="17"/>
    </row>
    <row r="96" spans="1:8" ht="12.75" customHeight="1">
      <c r="A96" s="77" t="s">
        <v>50</v>
      </c>
      <c r="B96" s="78" t="s">
        <v>51</v>
      </c>
      <c r="C96" s="79" t="s">
        <v>6</v>
      </c>
      <c r="D96" s="11"/>
      <c r="E96" s="77" t="s">
        <v>11</v>
      </c>
      <c r="F96" s="130"/>
      <c r="G96" s="81" t="s">
        <v>12</v>
      </c>
      <c r="H96" s="82" t="s">
        <v>13</v>
      </c>
    </row>
    <row r="97" spans="1:8" ht="12.75">
      <c r="A97" s="83" t="s">
        <v>53</v>
      </c>
      <c r="B97" s="78"/>
      <c r="C97" s="84"/>
      <c r="D97" s="11"/>
      <c r="E97" s="83" t="s">
        <v>14</v>
      </c>
      <c r="F97" s="130"/>
      <c r="G97" s="81"/>
      <c r="H97" s="82"/>
    </row>
    <row r="98" spans="1:8" ht="12.75">
      <c r="A98" s="22" t="s">
        <v>15</v>
      </c>
      <c r="B98" s="86"/>
      <c r="C98" s="87" t="s">
        <v>54</v>
      </c>
      <c r="D98" s="88" t="s">
        <v>55</v>
      </c>
      <c r="E98" s="31"/>
      <c r="F98" s="31"/>
      <c r="G98" s="28"/>
      <c r="H98" s="28"/>
    </row>
    <row r="99" spans="1:8" ht="12.75">
      <c r="A99" s="22" t="s">
        <v>15</v>
      </c>
      <c r="B99" s="86">
        <v>15</v>
      </c>
      <c r="C99" s="89" t="s">
        <v>56</v>
      </c>
      <c r="D99" s="88"/>
      <c r="E99" s="31">
        <v>47.94</v>
      </c>
      <c r="F99" s="90">
        <v>630.91</v>
      </c>
      <c r="G99" s="28">
        <v>11</v>
      </c>
      <c r="H99" s="28">
        <f aca="true" t="shared" si="3" ref="H99:H105">ROUND(F99*G99,2)</f>
        <v>6940.01</v>
      </c>
    </row>
    <row r="100" spans="1:8" ht="12.75">
      <c r="A100" s="22" t="s">
        <v>15</v>
      </c>
      <c r="B100" s="86">
        <v>16</v>
      </c>
      <c r="C100" s="89" t="s">
        <v>57</v>
      </c>
      <c r="D100" s="88"/>
      <c r="E100" s="31">
        <v>60.97</v>
      </c>
      <c r="F100" s="90">
        <v>675.13</v>
      </c>
      <c r="G100" s="28">
        <v>12</v>
      </c>
      <c r="H100" s="28">
        <f t="shared" si="3"/>
        <v>8101.56</v>
      </c>
    </row>
    <row r="101" spans="1:8" ht="12.75">
      <c r="A101" s="22" t="s">
        <v>15</v>
      </c>
      <c r="B101" s="86">
        <v>17</v>
      </c>
      <c r="C101" s="89" t="s">
        <v>58</v>
      </c>
      <c r="D101" s="88"/>
      <c r="E101" s="31">
        <v>82.53</v>
      </c>
      <c r="F101" s="90">
        <v>732.26</v>
      </c>
      <c r="G101" s="28">
        <v>22</v>
      </c>
      <c r="H101" s="28">
        <f t="shared" si="3"/>
        <v>16109.72</v>
      </c>
    </row>
    <row r="102" spans="1:8" ht="12.75">
      <c r="A102" s="22" t="s">
        <v>15</v>
      </c>
      <c r="B102" s="86">
        <v>18</v>
      </c>
      <c r="C102" s="89" t="s">
        <v>59</v>
      </c>
      <c r="D102" s="88"/>
      <c r="E102" s="31">
        <v>171.46</v>
      </c>
      <c r="F102" s="90">
        <v>872.95</v>
      </c>
      <c r="G102" s="28">
        <v>12</v>
      </c>
      <c r="H102" s="28">
        <f t="shared" si="3"/>
        <v>10475.4</v>
      </c>
    </row>
    <row r="103" spans="1:8" ht="12.75">
      <c r="A103" s="22" t="s">
        <v>15</v>
      </c>
      <c r="B103" s="86">
        <v>19</v>
      </c>
      <c r="C103" s="89" t="s">
        <v>60</v>
      </c>
      <c r="D103" s="88"/>
      <c r="E103" s="31">
        <v>177.05</v>
      </c>
      <c r="F103" s="90">
        <v>909.78</v>
      </c>
      <c r="G103" s="28">
        <v>8.25</v>
      </c>
      <c r="H103" s="28">
        <f t="shared" si="3"/>
        <v>7505.69</v>
      </c>
    </row>
    <row r="104" spans="1:8" ht="12.75">
      <c r="A104" s="22" t="s">
        <v>15</v>
      </c>
      <c r="B104" s="86">
        <v>24</v>
      </c>
      <c r="C104" s="89" t="s">
        <v>63</v>
      </c>
      <c r="D104" s="88"/>
      <c r="E104" s="31">
        <v>296.26</v>
      </c>
      <c r="F104" s="90">
        <v>943.08</v>
      </c>
      <c r="G104" s="28">
        <v>1</v>
      </c>
      <c r="H104" s="28">
        <f t="shared" si="3"/>
        <v>943.08</v>
      </c>
    </row>
    <row r="105" spans="1:8" ht="12.75">
      <c r="A105" s="22" t="s">
        <v>15</v>
      </c>
      <c r="B105" s="86">
        <v>25</v>
      </c>
      <c r="C105" s="89" t="s">
        <v>64</v>
      </c>
      <c r="D105" s="88"/>
      <c r="E105" s="31">
        <v>450.77</v>
      </c>
      <c r="F105" s="90">
        <v>1197.3</v>
      </c>
      <c r="G105" s="28">
        <v>1</v>
      </c>
      <c r="H105" s="28">
        <f t="shared" si="3"/>
        <v>1197.3</v>
      </c>
    </row>
    <row r="106" spans="1:8" ht="12.75">
      <c r="A106" s="22" t="s">
        <v>15</v>
      </c>
      <c r="B106" s="86"/>
      <c r="C106" s="87" t="s">
        <v>481</v>
      </c>
      <c r="D106" s="88" t="s">
        <v>167</v>
      </c>
      <c r="E106" s="31"/>
      <c r="F106" s="31"/>
      <c r="G106" s="26"/>
      <c r="H106" s="28"/>
    </row>
    <row r="107" spans="1:8" ht="12.75">
      <c r="A107" s="22" t="s">
        <v>15</v>
      </c>
      <c r="B107" s="86">
        <v>29</v>
      </c>
      <c r="C107" s="89" t="s">
        <v>63</v>
      </c>
      <c r="D107" s="88"/>
      <c r="E107" s="31">
        <v>296.26</v>
      </c>
      <c r="F107" s="90">
        <v>998.89</v>
      </c>
      <c r="G107" s="28">
        <v>4</v>
      </c>
      <c r="H107" s="28">
        <f>ROUND(F107*G107,2)</f>
        <v>3995.56</v>
      </c>
    </row>
    <row r="108" spans="1:8" ht="12.75">
      <c r="A108" s="22" t="s">
        <v>15</v>
      </c>
      <c r="B108" s="86">
        <v>30</v>
      </c>
      <c r="C108" s="89" t="s">
        <v>64</v>
      </c>
      <c r="D108" s="88"/>
      <c r="E108" s="31">
        <v>450.77</v>
      </c>
      <c r="F108" s="90">
        <v>1261.39</v>
      </c>
      <c r="G108" s="28">
        <v>9.25</v>
      </c>
      <c r="H108" s="28">
        <f>ROUND(F108*G108,2)</f>
        <v>11667.86</v>
      </c>
    </row>
    <row r="109" spans="1:8" ht="12.75">
      <c r="A109" s="22" t="s">
        <v>15</v>
      </c>
      <c r="B109" s="86"/>
      <c r="C109" s="87" t="s">
        <v>65</v>
      </c>
      <c r="D109" s="88" t="s">
        <v>55</v>
      </c>
      <c r="E109" s="31"/>
      <c r="F109" s="31"/>
      <c r="G109" s="26"/>
      <c r="H109" s="165"/>
    </row>
    <row r="110" spans="1:8" ht="12.75">
      <c r="A110" s="22" t="s">
        <v>15</v>
      </c>
      <c r="B110" s="86">
        <v>32</v>
      </c>
      <c r="C110" s="89" t="s">
        <v>66</v>
      </c>
      <c r="D110" s="88"/>
      <c r="E110" s="31">
        <v>659.42</v>
      </c>
      <c r="F110" s="90">
        <v>1178.7</v>
      </c>
      <c r="G110" s="28">
        <v>3</v>
      </c>
      <c r="H110" s="28">
        <f>ROUND(F110*G110,2)</f>
        <v>3536.1</v>
      </c>
    </row>
    <row r="111" spans="1:8" ht="12.75">
      <c r="A111" s="22" t="s">
        <v>15</v>
      </c>
      <c r="B111" s="86"/>
      <c r="C111" s="87" t="s">
        <v>67</v>
      </c>
      <c r="D111" s="88" t="s">
        <v>55</v>
      </c>
      <c r="E111" s="31"/>
      <c r="F111" s="31"/>
      <c r="G111" s="26"/>
      <c r="H111" s="164"/>
    </row>
    <row r="112" spans="1:8" ht="12.75">
      <c r="A112" s="22" t="s">
        <v>15</v>
      </c>
      <c r="B112" s="86">
        <v>34</v>
      </c>
      <c r="C112" s="89" t="s">
        <v>66</v>
      </c>
      <c r="D112" s="88"/>
      <c r="E112" s="31">
        <v>308.32</v>
      </c>
      <c r="F112" s="90">
        <v>1046.98</v>
      </c>
      <c r="G112" s="28">
        <v>8</v>
      </c>
      <c r="H112" s="28">
        <f>ROUND(F112*G112,2)</f>
        <v>8375.84</v>
      </c>
    </row>
    <row r="113" spans="1:8" ht="12.75">
      <c r="A113" s="22" t="s">
        <v>15</v>
      </c>
      <c r="B113" s="86">
        <v>35</v>
      </c>
      <c r="C113" s="87" t="s">
        <v>68</v>
      </c>
      <c r="D113" s="88" t="s">
        <v>69</v>
      </c>
      <c r="E113" s="31">
        <v>13.1</v>
      </c>
      <c r="F113" s="90">
        <v>159.23</v>
      </c>
      <c r="G113" s="28">
        <v>3</v>
      </c>
      <c r="H113" s="28">
        <f>ROUND(F113*G113,2)</f>
        <v>477.69</v>
      </c>
    </row>
    <row r="114" spans="1:8" ht="12.75">
      <c r="A114" s="22" t="s">
        <v>15</v>
      </c>
      <c r="B114" s="86"/>
      <c r="C114" s="87" t="s">
        <v>70</v>
      </c>
      <c r="D114" s="88" t="s">
        <v>71</v>
      </c>
      <c r="E114" s="31"/>
      <c r="F114" s="31"/>
      <c r="G114" s="26"/>
      <c r="H114" s="165"/>
    </row>
    <row r="115" spans="1:8" ht="12.75">
      <c r="A115" s="22" t="s">
        <v>15</v>
      </c>
      <c r="B115" s="86">
        <v>40</v>
      </c>
      <c r="C115" s="89" t="s">
        <v>72</v>
      </c>
      <c r="D115" s="88"/>
      <c r="E115" s="31">
        <v>70.92</v>
      </c>
      <c r="F115" s="90">
        <v>217.09327922</v>
      </c>
      <c r="G115" s="28">
        <v>4</v>
      </c>
      <c r="H115" s="28">
        <f>ROUND(F115*G115,2)</f>
        <v>868.37</v>
      </c>
    </row>
    <row r="116" spans="1:8" ht="12.75">
      <c r="A116" s="22" t="s">
        <v>15</v>
      </c>
      <c r="B116" s="86"/>
      <c r="C116" s="87" t="s">
        <v>73</v>
      </c>
      <c r="D116" s="88" t="s">
        <v>33</v>
      </c>
      <c r="E116" s="31"/>
      <c r="F116" s="31"/>
      <c r="G116" s="26"/>
      <c r="H116" s="164"/>
    </row>
    <row r="117" spans="1:8" ht="12.75">
      <c r="A117" s="22" t="s">
        <v>15</v>
      </c>
      <c r="B117" s="86">
        <v>49</v>
      </c>
      <c r="C117" s="89" t="s">
        <v>482</v>
      </c>
      <c r="D117" s="88"/>
      <c r="E117" s="31">
        <v>2237.55</v>
      </c>
      <c r="F117" s="90">
        <v>3641.26</v>
      </c>
      <c r="G117" s="28">
        <v>3</v>
      </c>
      <c r="H117" s="28">
        <f>ROUND(F117*G117,2)</f>
        <v>10923.78</v>
      </c>
    </row>
    <row r="118" spans="1:8" ht="12.75">
      <c r="A118" s="22" t="s">
        <v>15</v>
      </c>
      <c r="B118" s="86"/>
      <c r="C118" s="87" t="s">
        <v>76</v>
      </c>
      <c r="D118" s="88" t="s">
        <v>33</v>
      </c>
      <c r="E118" s="91"/>
      <c r="F118" s="40"/>
      <c r="G118" s="26"/>
      <c r="H118" s="164"/>
    </row>
    <row r="119" spans="1:8" ht="12.75">
      <c r="A119" s="22" t="s">
        <v>15</v>
      </c>
      <c r="B119" s="86">
        <v>51</v>
      </c>
      <c r="C119" s="89" t="s">
        <v>77</v>
      </c>
      <c r="D119" s="88"/>
      <c r="E119" s="31">
        <v>79.64</v>
      </c>
      <c r="F119" s="90">
        <v>193.47016330000002</v>
      </c>
      <c r="G119" s="28">
        <v>3</v>
      </c>
      <c r="H119" s="28">
        <f>ROUND(F119*G119,2)</f>
        <v>580.41</v>
      </c>
    </row>
    <row r="120" spans="1:8" ht="12.75">
      <c r="A120" s="22" t="s">
        <v>15</v>
      </c>
      <c r="B120" s="86">
        <v>53</v>
      </c>
      <c r="C120" s="87" t="s">
        <v>78</v>
      </c>
      <c r="D120" s="88" t="s">
        <v>33</v>
      </c>
      <c r="E120" s="31">
        <v>92.22</v>
      </c>
      <c r="F120" s="90">
        <v>237.400690416</v>
      </c>
      <c r="G120" s="28">
        <v>28</v>
      </c>
      <c r="H120" s="28">
        <f>ROUND(F120*G120,2)</f>
        <v>6647.22</v>
      </c>
    </row>
    <row r="121" spans="1:8" ht="12.75">
      <c r="A121" s="22" t="s">
        <v>15</v>
      </c>
      <c r="B121" s="86">
        <v>54</v>
      </c>
      <c r="C121" s="87" t="s">
        <v>79</v>
      </c>
      <c r="D121" s="88" t="s">
        <v>33</v>
      </c>
      <c r="E121" s="31">
        <v>245.01</v>
      </c>
      <c r="F121" s="90">
        <v>417.69189041600004</v>
      </c>
      <c r="G121" s="28">
        <v>23</v>
      </c>
      <c r="H121" s="28">
        <f>ROUND(F121*G121,2)</f>
        <v>9606.91</v>
      </c>
    </row>
    <row r="122" spans="1:8" ht="12.75">
      <c r="A122" s="22" t="s">
        <v>15</v>
      </c>
      <c r="B122" s="86">
        <v>55</v>
      </c>
      <c r="C122" s="87" t="s">
        <v>80</v>
      </c>
      <c r="D122" s="88" t="s">
        <v>33</v>
      </c>
      <c r="E122" s="31">
        <v>428.36</v>
      </c>
      <c r="F122" s="90">
        <v>634.053690416</v>
      </c>
      <c r="G122" s="28">
        <v>1</v>
      </c>
      <c r="H122" s="28">
        <f>ROUND(F122*G122,2)</f>
        <v>634.05</v>
      </c>
    </row>
    <row r="123" spans="1:8" ht="12.75">
      <c r="A123" s="22" t="s">
        <v>15</v>
      </c>
      <c r="B123" s="86"/>
      <c r="C123" s="105" t="s">
        <v>198</v>
      </c>
      <c r="D123" s="88"/>
      <c r="E123" s="31"/>
      <c r="F123" s="31"/>
      <c r="G123" s="26"/>
      <c r="H123" s="164"/>
    </row>
    <row r="124" spans="1:8" ht="12.75">
      <c r="A124" s="22" t="s">
        <v>15</v>
      </c>
      <c r="B124" s="86">
        <v>56</v>
      </c>
      <c r="C124" s="89" t="s">
        <v>199</v>
      </c>
      <c r="D124" s="88" t="s">
        <v>33</v>
      </c>
      <c r="E124" s="31">
        <v>28.05</v>
      </c>
      <c r="F124" s="90">
        <v>295.792815112</v>
      </c>
      <c r="G124" s="28">
        <v>4</v>
      </c>
      <c r="H124" s="28">
        <f>ROUND(F124*G124,2)</f>
        <v>1183.17</v>
      </c>
    </row>
    <row r="125" spans="1:8" ht="12.75">
      <c r="A125" s="22" t="s">
        <v>15</v>
      </c>
      <c r="B125" s="86">
        <v>57</v>
      </c>
      <c r="C125" s="89" t="s">
        <v>81</v>
      </c>
      <c r="D125" s="88" t="s">
        <v>33</v>
      </c>
      <c r="E125" s="31">
        <v>355</v>
      </c>
      <c r="F125" s="90">
        <v>365.94225096400004</v>
      </c>
      <c r="G125" s="28">
        <v>3</v>
      </c>
      <c r="H125" s="28">
        <f>ROUND(F125*G125,2)</f>
        <v>1097.83</v>
      </c>
    </row>
    <row r="126" spans="1:8" ht="12.75">
      <c r="A126" s="22" t="s">
        <v>15</v>
      </c>
      <c r="B126" s="86"/>
      <c r="C126" s="87" t="s">
        <v>82</v>
      </c>
      <c r="D126" s="88" t="s">
        <v>39</v>
      </c>
      <c r="E126" s="31"/>
      <c r="F126" s="31"/>
      <c r="G126" s="26"/>
      <c r="H126" s="164"/>
    </row>
    <row r="127" spans="1:8" ht="12.75">
      <c r="A127" s="22" t="s">
        <v>15</v>
      </c>
      <c r="B127" s="86">
        <v>58</v>
      </c>
      <c r="C127" s="89" t="s">
        <v>83</v>
      </c>
      <c r="D127" s="88"/>
      <c r="E127" s="31">
        <v>108.4</v>
      </c>
      <c r="F127" s="90">
        <v>292.755373952</v>
      </c>
      <c r="G127" s="28">
        <v>12</v>
      </c>
      <c r="H127" s="28">
        <f aca="true" t="shared" si="4" ref="H127:H135">ROUND(F127*G127,2)</f>
        <v>3513.06</v>
      </c>
    </row>
    <row r="128" spans="1:8" ht="12.75">
      <c r="A128" s="38" t="s">
        <v>15</v>
      </c>
      <c r="B128" s="86">
        <v>66</v>
      </c>
      <c r="C128" s="87" t="s">
        <v>84</v>
      </c>
      <c r="D128" s="88" t="s">
        <v>33</v>
      </c>
      <c r="E128" s="31">
        <v>21.59</v>
      </c>
      <c r="F128" s="90">
        <v>116.40959925199999</v>
      </c>
      <c r="G128" s="28">
        <v>40</v>
      </c>
      <c r="H128" s="28">
        <f t="shared" si="4"/>
        <v>4656.38</v>
      </c>
    </row>
    <row r="129" spans="1:8" ht="12.75">
      <c r="A129" s="38" t="s">
        <v>15</v>
      </c>
      <c r="B129" s="92">
        <v>67</v>
      </c>
      <c r="C129" s="87" t="s">
        <v>85</v>
      </c>
      <c r="D129" s="88" t="s">
        <v>33</v>
      </c>
      <c r="E129" s="31">
        <v>11.31</v>
      </c>
      <c r="F129" s="90">
        <v>48.59463285600002</v>
      </c>
      <c r="G129" s="28">
        <v>92</v>
      </c>
      <c r="H129" s="28">
        <f t="shared" si="4"/>
        <v>4470.71</v>
      </c>
    </row>
    <row r="130" spans="1:8" ht="12.75">
      <c r="A130" s="38" t="s">
        <v>15</v>
      </c>
      <c r="B130" s="86">
        <v>70</v>
      </c>
      <c r="C130" s="87" t="s">
        <v>483</v>
      </c>
      <c r="D130" s="88" t="s">
        <v>484</v>
      </c>
      <c r="E130" s="31">
        <v>1766.47</v>
      </c>
      <c r="F130" s="90">
        <v>3188.1081097599995</v>
      </c>
      <c r="G130" s="28">
        <v>3</v>
      </c>
      <c r="H130" s="28">
        <f t="shared" si="4"/>
        <v>9564.32</v>
      </c>
    </row>
    <row r="131" spans="1:8" ht="12.75">
      <c r="A131" s="38" t="s">
        <v>15</v>
      </c>
      <c r="B131" s="92">
        <v>71</v>
      </c>
      <c r="C131" s="87" t="s">
        <v>485</v>
      </c>
      <c r="D131" s="88" t="s">
        <v>484</v>
      </c>
      <c r="E131" s="31">
        <v>0</v>
      </c>
      <c r="F131" s="90">
        <v>286.569398304</v>
      </c>
      <c r="G131" s="28">
        <v>3</v>
      </c>
      <c r="H131" s="28">
        <f t="shared" si="4"/>
        <v>859.71</v>
      </c>
    </row>
    <row r="132" spans="1:8" ht="12.75">
      <c r="A132" s="38" t="s">
        <v>15</v>
      </c>
      <c r="B132" s="86">
        <v>78</v>
      </c>
      <c r="C132" s="87" t="s">
        <v>86</v>
      </c>
      <c r="D132" s="88" t="s">
        <v>87</v>
      </c>
      <c r="E132" s="31">
        <v>8.61</v>
      </c>
      <c r="F132" s="90">
        <v>44.460143228</v>
      </c>
      <c r="G132" s="28">
        <v>1</v>
      </c>
      <c r="H132" s="28">
        <f t="shared" si="4"/>
        <v>44.46</v>
      </c>
    </row>
    <row r="133" spans="1:8" ht="12.75">
      <c r="A133" s="38" t="s">
        <v>15</v>
      </c>
      <c r="B133" s="92">
        <v>83</v>
      </c>
      <c r="C133" s="87" t="s">
        <v>88</v>
      </c>
      <c r="D133" s="88" t="s">
        <v>89</v>
      </c>
      <c r="E133" s="40">
        <v>48.76</v>
      </c>
      <c r="F133" s="90">
        <v>309.80351618400005</v>
      </c>
      <c r="G133" s="28">
        <v>18</v>
      </c>
      <c r="H133" s="28">
        <f t="shared" si="4"/>
        <v>5576.46</v>
      </c>
    </row>
    <row r="134" spans="1:8" ht="12.75">
      <c r="A134" s="38" t="s">
        <v>15</v>
      </c>
      <c r="B134" s="86">
        <v>90</v>
      </c>
      <c r="C134" s="87" t="s">
        <v>90</v>
      </c>
      <c r="D134" s="93" t="s">
        <v>91</v>
      </c>
      <c r="E134" s="59">
        <v>140.87</v>
      </c>
      <c r="F134" s="90">
        <v>544.032750904</v>
      </c>
      <c r="G134" s="28">
        <v>4</v>
      </c>
      <c r="H134" s="28">
        <f t="shared" si="4"/>
        <v>2176.13</v>
      </c>
    </row>
    <row r="135" spans="1:8" ht="12.75">
      <c r="A135" s="38" t="s">
        <v>15</v>
      </c>
      <c r="B135" s="92">
        <v>91</v>
      </c>
      <c r="C135" s="87" t="s">
        <v>92</v>
      </c>
      <c r="D135" s="93" t="s">
        <v>41</v>
      </c>
      <c r="E135" s="59"/>
      <c r="F135" s="90">
        <v>99.50326330000001</v>
      </c>
      <c r="G135" s="28">
        <v>17</v>
      </c>
      <c r="H135" s="28">
        <f t="shared" si="4"/>
        <v>1691.56</v>
      </c>
    </row>
    <row r="136" spans="1:8" ht="12.75">
      <c r="A136" s="38" t="s">
        <v>96</v>
      </c>
      <c r="B136" s="92">
        <v>101</v>
      </c>
      <c r="C136" s="87" t="s">
        <v>460</v>
      </c>
      <c r="D136" s="93" t="s">
        <v>39</v>
      </c>
      <c r="E136" s="59">
        <v>305.49</v>
      </c>
      <c r="F136" s="90">
        <v>8321.65</v>
      </c>
      <c r="G136" s="28"/>
      <c r="H136" s="28"/>
    </row>
    <row r="137" spans="1:8" ht="12.75">
      <c r="A137" s="38" t="s">
        <v>96</v>
      </c>
      <c r="B137" s="94">
        <v>111</v>
      </c>
      <c r="C137" s="29" t="s">
        <v>99</v>
      </c>
      <c r="D137" s="30" t="s">
        <v>100</v>
      </c>
      <c r="E137" s="95"/>
      <c r="F137" s="90"/>
      <c r="G137" s="28">
        <v>0</v>
      </c>
      <c r="H137" s="28">
        <f>ROUND(F137*G137,2)</f>
        <v>0</v>
      </c>
    </row>
    <row r="138" spans="1:8" ht="12.75">
      <c r="A138" s="38" t="s">
        <v>96</v>
      </c>
      <c r="B138" s="94">
        <v>112</v>
      </c>
      <c r="C138" s="96" t="s">
        <v>101</v>
      </c>
      <c r="D138" s="30" t="s">
        <v>102</v>
      </c>
      <c r="E138" s="95">
        <v>12.03</v>
      </c>
      <c r="F138" s="90">
        <v>127.68838868200002</v>
      </c>
      <c r="G138" s="28">
        <v>14</v>
      </c>
      <c r="H138" s="28">
        <f>ROUND(F138*G138,2)</f>
        <v>1787.64</v>
      </c>
    </row>
    <row r="139" spans="1:8" ht="12.75">
      <c r="A139" s="38" t="s">
        <v>96</v>
      </c>
      <c r="B139" s="94"/>
      <c r="C139" s="29" t="s">
        <v>103</v>
      </c>
      <c r="D139" s="30"/>
      <c r="E139" s="95"/>
      <c r="F139" s="95">
        <v>206.96678766400004</v>
      </c>
      <c r="G139" s="28">
        <v>203.74</v>
      </c>
      <c r="H139" s="28">
        <f>ROUND(F139*G139,2)</f>
        <v>42167.41</v>
      </c>
    </row>
    <row r="140" spans="1:8" ht="12.75">
      <c r="A140" s="38" t="s">
        <v>15</v>
      </c>
      <c r="B140" s="86">
        <v>132</v>
      </c>
      <c r="C140" s="87" t="s">
        <v>110</v>
      </c>
      <c r="D140" s="93" t="s">
        <v>41</v>
      </c>
      <c r="E140" s="59">
        <v>954.31</v>
      </c>
      <c r="F140" s="90">
        <v>1478.3259015679998</v>
      </c>
      <c r="G140" s="28">
        <v>6</v>
      </c>
      <c r="H140" s="28">
        <f>ROUND(F140*G140,2)</f>
        <v>8869.96</v>
      </c>
    </row>
    <row r="141" spans="1:8" ht="12.75">
      <c r="A141" s="38" t="s">
        <v>15</v>
      </c>
      <c r="B141" s="86">
        <v>133</v>
      </c>
      <c r="C141" s="87" t="s">
        <v>111</v>
      </c>
      <c r="D141" s="93" t="s">
        <v>41</v>
      </c>
      <c r="E141" s="59">
        <v>0</v>
      </c>
      <c r="F141" s="40">
        <v>1726.0567578</v>
      </c>
      <c r="G141" s="28">
        <v>3</v>
      </c>
      <c r="H141" s="28">
        <f>ROUND(F141*G141,2)</f>
        <v>5178.17</v>
      </c>
    </row>
    <row r="142" spans="1:8" ht="12.75">
      <c r="A142" s="97"/>
      <c r="B142" s="98"/>
      <c r="C142" s="99"/>
      <c r="D142" s="100"/>
      <c r="E142" s="2"/>
      <c r="F142" s="107"/>
      <c r="G142" s="101"/>
      <c r="H142" s="37">
        <f>SUM(H99:H141)</f>
        <v>201423.52000000005</v>
      </c>
    </row>
    <row r="143" spans="1:8" ht="12.75" hidden="1">
      <c r="A143" s="97"/>
      <c r="B143" s="98"/>
      <c r="C143" s="35"/>
      <c r="D143" s="100"/>
      <c r="E143" s="2"/>
      <c r="F143" s="2"/>
      <c r="G143" s="101"/>
      <c r="H143" s="10"/>
    </row>
    <row r="144" spans="1:8" ht="12.75" hidden="1">
      <c r="A144" s="97"/>
      <c r="B144" s="98"/>
      <c r="C144" s="179"/>
      <c r="D144" s="98"/>
      <c r="E144" s="2"/>
      <c r="F144" s="2"/>
      <c r="G144" s="177"/>
      <c r="H144" s="178"/>
    </row>
    <row r="145" spans="1:8" ht="12.75">
      <c r="A145" s="67" t="s">
        <v>112</v>
      </c>
      <c r="B145" s="68"/>
      <c r="C145" s="69"/>
      <c r="D145" s="70"/>
      <c r="E145" s="70"/>
      <c r="F145" s="71"/>
      <c r="G145" s="100"/>
      <c r="H145" s="73"/>
    </row>
    <row r="146" spans="1:8" ht="13.5" customHeight="1">
      <c r="A146" s="74" t="s">
        <v>48</v>
      </c>
      <c r="B146" s="74" t="s">
        <v>48</v>
      </c>
      <c r="C146" s="75"/>
      <c r="D146" s="11" t="s">
        <v>49</v>
      </c>
      <c r="E146" s="74" t="s">
        <v>8</v>
      </c>
      <c r="F146" s="102" t="s">
        <v>9</v>
      </c>
      <c r="G146" s="17" t="s">
        <v>474</v>
      </c>
      <c r="H146" s="17"/>
    </row>
    <row r="147" spans="1:8" ht="12.75" customHeight="1">
      <c r="A147" s="77" t="s">
        <v>50</v>
      </c>
      <c r="B147" s="78" t="s">
        <v>51</v>
      </c>
      <c r="C147" s="79" t="s">
        <v>6</v>
      </c>
      <c r="D147" s="11"/>
      <c r="E147" s="77" t="s">
        <v>11</v>
      </c>
      <c r="F147" s="103" t="s">
        <v>52</v>
      </c>
      <c r="G147" s="81" t="s">
        <v>12</v>
      </c>
      <c r="H147" s="82" t="s">
        <v>13</v>
      </c>
    </row>
    <row r="148" spans="1:8" ht="12.75">
      <c r="A148" s="83" t="s">
        <v>53</v>
      </c>
      <c r="B148" s="78"/>
      <c r="C148" s="84"/>
      <c r="D148" s="11"/>
      <c r="E148" s="83" t="s">
        <v>14</v>
      </c>
      <c r="F148" s="104"/>
      <c r="G148" s="81"/>
      <c r="H148" s="82"/>
    </row>
    <row r="149" spans="1:8" ht="12.75">
      <c r="A149" s="38" t="s">
        <v>21</v>
      </c>
      <c r="B149" s="86">
        <v>63</v>
      </c>
      <c r="C149" s="29" t="s">
        <v>117</v>
      </c>
      <c r="D149" s="30" t="s">
        <v>118</v>
      </c>
      <c r="E149" s="95"/>
      <c r="F149" s="95">
        <v>1150.87598784</v>
      </c>
      <c r="G149" s="28">
        <v>2.6</v>
      </c>
      <c r="H149" s="28">
        <f>ROUND(F149*G149,2)</f>
        <v>2992.28</v>
      </c>
    </row>
    <row r="150" spans="1:8" ht="12.75">
      <c r="A150" s="98"/>
      <c r="B150" s="98"/>
      <c r="C150" s="42" t="s">
        <v>19</v>
      </c>
      <c r="D150" s="106"/>
      <c r="E150" s="2"/>
      <c r="F150" s="2"/>
      <c r="G150" s="107"/>
      <c r="H150" s="108">
        <v>2992.2775683840005</v>
      </c>
    </row>
    <row r="151" spans="1:8" ht="12.75">
      <c r="A151" s="98"/>
      <c r="B151" s="98"/>
      <c r="C151" s="42"/>
      <c r="D151" s="106"/>
      <c r="E151" s="2"/>
      <c r="F151" s="2"/>
      <c r="G151" s="107"/>
      <c r="H151" s="48"/>
    </row>
    <row r="152" spans="1:8" ht="12.75">
      <c r="A152" s="67" t="s">
        <v>122</v>
      </c>
      <c r="B152" s="68"/>
      <c r="C152" s="69"/>
      <c r="D152" s="70"/>
      <c r="E152" s="70"/>
      <c r="F152" s="109"/>
      <c r="G152" s="110"/>
      <c r="H152" s="111"/>
    </row>
    <row r="153" spans="1:8" ht="13.5" customHeight="1">
      <c r="A153" s="74" t="s">
        <v>48</v>
      </c>
      <c r="B153" s="74" t="s">
        <v>48</v>
      </c>
      <c r="C153" s="75"/>
      <c r="D153" s="11" t="s">
        <v>49</v>
      </c>
      <c r="E153" s="74" t="s">
        <v>8</v>
      </c>
      <c r="F153" s="102" t="s">
        <v>9</v>
      </c>
      <c r="G153" s="17" t="s">
        <v>474</v>
      </c>
      <c r="H153" s="17"/>
    </row>
    <row r="154" spans="1:8" ht="12.75" customHeight="1">
      <c r="A154" s="77" t="s">
        <v>50</v>
      </c>
      <c r="B154" s="78" t="s">
        <v>51</v>
      </c>
      <c r="C154" s="79" t="s">
        <v>6</v>
      </c>
      <c r="D154" s="11"/>
      <c r="E154" s="77" t="s">
        <v>11</v>
      </c>
      <c r="F154" s="103" t="s">
        <v>52</v>
      </c>
      <c r="G154" s="81" t="s">
        <v>12</v>
      </c>
      <c r="H154" s="82" t="s">
        <v>13</v>
      </c>
    </row>
    <row r="155" spans="1:8" ht="12.75">
      <c r="A155" s="83" t="s">
        <v>53</v>
      </c>
      <c r="B155" s="78"/>
      <c r="C155" s="84"/>
      <c r="D155" s="11"/>
      <c r="E155" s="83" t="s">
        <v>14</v>
      </c>
      <c r="F155" s="104"/>
      <c r="G155" s="81"/>
      <c r="H155" s="82"/>
    </row>
    <row r="156" spans="1:8" ht="12.75">
      <c r="A156" s="112" t="s">
        <v>25</v>
      </c>
      <c r="B156" s="113">
        <v>21</v>
      </c>
      <c r="C156" s="87" t="s">
        <v>431</v>
      </c>
      <c r="D156" s="88" t="s">
        <v>217</v>
      </c>
      <c r="E156" s="40">
        <v>30.66</v>
      </c>
      <c r="F156" s="40">
        <v>239.311656214</v>
      </c>
      <c r="G156" s="28">
        <v>3</v>
      </c>
      <c r="H156" s="28">
        <f aca="true" t="shared" si="5" ref="H156:H164">ROUND(F156*G156,2)</f>
        <v>717.93</v>
      </c>
    </row>
    <row r="157" spans="1:8" ht="12.75">
      <c r="A157" s="112" t="s">
        <v>25</v>
      </c>
      <c r="B157" s="113">
        <v>22</v>
      </c>
      <c r="C157" s="87" t="s">
        <v>432</v>
      </c>
      <c r="D157" s="88" t="s">
        <v>126</v>
      </c>
      <c r="E157" s="31">
        <v>11.42</v>
      </c>
      <c r="F157" s="31">
        <v>129.922004452</v>
      </c>
      <c r="G157" s="28">
        <v>1</v>
      </c>
      <c r="H157" s="28">
        <f t="shared" si="5"/>
        <v>129.92</v>
      </c>
    </row>
    <row r="158" spans="1:8" ht="12.75">
      <c r="A158" s="112" t="s">
        <v>25</v>
      </c>
      <c r="B158" s="113">
        <v>23</v>
      </c>
      <c r="C158" s="87" t="s">
        <v>486</v>
      </c>
      <c r="D158" s="88" t="s">
        <v>487</v>
      </c>
      <c r="E158" s="31">
        <v>28</v>
      </c>
      <c r="F158" s="31">
        <v>257.53562152</v>
      </c>
      <c r="G158" s="28">
        <v>2</v>
      </c>
      <c r="H158" s="28">
        <f t="shared" si="5"/>
        <v>515.07</v>
      </c>
    </row>
    <row r="159" spans="1:8" ht="12.75">
      <c r="A159" s="112" t="s">
        <v>25</v>
      </c>
      <c r="B159" s="113">
        <v>42</v>
      </c>
      <c r="C159" s="87" t="s">
        <v>272</v>
      </c>
      <c r="D159" s="88" t="s">
        <v>273</v>
      </c>
      <c r="E159" s="40">
        <v>1167.48</v>
      </c>
      <c r="F159" s="40">
        <v>2355.358921638</v>
      </c>
      <c r="G159" s="28"/>
      <c r="H159" s="28">
        <f t="shared" si="5"/>
        <v>0</v>
      </c>
    </row>
    <row r="160" spans="1:8" ht="12.75">
      <c r="A160" s="112" t="s">
        <v>25</v>
      </c>
      <c r="B160" s="113">
        <v>48</v>
      </c>
      <c r="C160" s="87" t="s">
        <v>212</v>
      </c>
      <c r="D160" s="88" t="s">
        <v>126</v>
      </c>
      <c r="E160" s="31">
        <v>103.72</v>
      </c>
      <c r="F160" s="31">
        <v>142.19772532000002</v>
      </c>
      <c r="G160" s="28">
        <v>1.4</v>
      </c>
      <c r="H160" s="28">
        <f t="shared" si="5"/>
        <v>199.08</v>
      </c>
    </row>
    <row r="161" spans="1:8" ht="12.75">
      <c r="A161" s="112" t="s">
        <v>25</v>
      </c>
      <c r="B161" s="114"/>
      <c r="C161" s="87" t="s">
        <v>127</v>
      </c>
      <c r="D161" s="88"/>
      <c r="E161" s="40"/>
      <c r="F161" s="40"/>
      <c r="G161" s="28">
        <v>0</v>
      </c>
      <c r="H161" s="28">
        <f t="shared" si="5"/>
        <v>0</v>
      </c>
    </row>
    <row r="162" spans="1:8" ht="12.75">
      <c r="A162" s="112" t="s">
        <v>25</v>
      </c>
      <c r="B162" s="113">
        <v>61</v>
      </c>
      <c r="C162" s="89" t="s">
        <v>130</v>
      </c>
      <c r="D162" s="88" t="s">
        <v>129</v>
      </c>
      <c r="E162" s="40">
        <v>43.43</v>
      </c>
      <c r="F162" s="40">
        <v>106.94960504</v>
      </c>
      <c r="G162" s="28">
        <v>1</v>
      </c>
      <c r="H162" s="28">
        <f t="shared" si="5"/>
        <v>106.95</v>
      </c>
    </row>
    <row r="163" spans="1:8" ht="12.75">
      <c r="A163" s="112" t="s">
        <v>25</v>
      </c>
      <c r="B163" s="91">
        <v>137</v>
      </c>
      <c r="C163" s="105" t="s">
        <v>218</v>
      </c>
      <c r="D163" s="88" t="s">
        <v>219</v>
      </c>
      <c r="E163" s="31"/>
      <c r="F163" s="31">
        <v>16.591121344</v>
      </c>
      <c r="G163" s="28">
        <v>2.5</v>
      </c>
      <c r="H163" s="28">
        <f t="shared" si="5"/>
        <v>41.48</v>
      </c>
    </row>
    <row r="164" spans="1:8" ht="12.75">
      <c r="A164" s="112" t="s">
        <v>25</v>
      </c>
      <c r="B164" s="91">
        <v>138</v>
      </c>
      <c r="C164" s="105" t="s">
        <v>220</v>
      </c>
      <c r="D164" s="88" t="s">
        <v>221</v>
      </c>
      <c r="E164" s="31">
        <v>37.84</v>
      </c>
      <c r="F164" s="31">
        <v>88.48777544800002</v>
      </c>
      <c r="G164" s="28">
        <v>2.5</v>
      </c>
      <c r="H164" s="28">
        <f t="shared" si="5"/>
        <v>221.22</v>
      </c>
    </row>
    <row r="165" spans="1:8" ht="12.75">
      <c r="A165" s="100"/>
      <c r="B165" s="98"/>
      <c r="C165" s="42"/>
      <c r="D165" s="106"/>
      <c r="E165" s="2"/>
      <c r="F165" s="2"/>
      <c r="G165" s="107"/>
      <c r="H165" s="108">
        <f>SUM(H156:H164)</f>
        <v>1931.65</v>
      </c>
    </row>
    <row r="166" spans="1:8" ht="12.75">
      <c r="A166" s="257"/>
      <c r="B166" s="257"/>
      <c r="C166" s="257"/>
      <c r="D166" s="257"/>
      <c r="E166" s="257"/>
      <c r="F166" s="2"/>
      <c r="G166" s="107"/>
      <c r="H166" s="48"/>
    </row>
    <row r="167" spans="1:8" ht="12.75">
      <c r="A167" s="98"/>
      <c r="B167" s="98"/>
      <c r="C167" s="118" t="s">
        <v>30</v>
      </c>
      <c r="D167" s="119"/>
      <c r="E167" s="2"/>
      <c r="F167" s="2"/>
      <c r="G167" s="120"/>
      <c r="H167" s="111"/>
    </row>
    <row r="168" spans="1:8" ht="13.5" customHeight="1">
      <c r="A168" s="74" t="s">
        <v>48</v>
      </c>
      <c r="B168" s="74" t="s">
        <v>48</v>
      </c>
      <c r="C168" s="75"/>
      <c r="D168" s="11" t="s">
        <v>49</v>
      </c>
      <c r="E168" s="74" t="s">
        <v>8</v>
      </c>
      <c r="F168" s="102" t="s">
        <v>9</v>
      </c>
      <c r="G168" s="17" t="s">
        <v>474</v>
      </c>
      <c r="H168" s="17"/>
    </row>
    <row r="169" spans="1:8" ht="12.75" customHeight="1">
      <c r="A169" s="77" t="s">
        <v>50</v>
      </c>
      <c r="B169" s="78" t="s">
        <v>51</v>
      </c>
      <c r="C169" s="79" t="s">
        <v>6</v>
      </c>
      <c r="D169" s="11"/>
      <c r="E169" s="77" t="s">
        <v>11</v>
      </c>
      <c r="F169" s="103" t="s">
        <v>52</v>
      </c>
      <c r="G169" s="81" t="s">
        <v>12</v>
      </c>
      <c r="H169" s="82" t="s">
        <v>13</v>
      </c>
    </row>
    <row r="170" spans="1:8" ht="12.75">
      <c r="A170" s="83" t="s">
        <v>53</v>
      </c>
      <c r="B170" s="78"/>
      <c r="C170" s="84"/>
      <c r="D170" s="11"/>
      <c r="E170" s="83" t="s">
        <v>14</v>
      </c>
      <c r="F170" s="104"/>
      <c r="G170" s="81"/>
      <c r="H170" s="82"/>
    </row>
    <row r="171" spans="1:8" ht="12.75">
      <c r="A171" s="112" t="s">
        <v>31</v>
      </c>
      <c r="B171" s="113"/>
      <c r="C171" s="87" t="s">
        <v>140</v>
      </c>
      <c r="D171" s="88"/>
      <c r="E171" s="31"/>
      <c r="F171" s="31"/>
      <c r="G171" s="26"/>
      <c r="H171" s="121"/>
    </row>
    <row r="172" spans="1:8" ht="12.75">
      <c r="A172" s="112" t="s">
        <v>31</v>
      </c>
      <c r="B172" s="113">
        <v>1</v>
      </c>
      <c r="C172" s="89" t="s">
        <v>141</v>
      </c>
      <c r="D172" s="88" t="s">
        <v>142</v>
      </c>
      <c r="E172" s="31">
        <v>61.99</v>
      </c>
      <c r="F172" s="31">
        <v>121.02360538</v>
      </c>
      <c r="G172" s="28">
        <v>3</v>
      </c>
      <c r="H172" s="28">
        <f aca="true" t="shared" si="6" ref="H172:H183">ROUND(F172*G172,2)</f>
        <v>363.07</v>
      </c>
    </row>
    <row r="173" spans="1:8" ht="12.75">
      <c r="A173" s="112" t="s">
        <v>31</v>
      </c>
      <c r="B173" s="113">
        <v>4</v>
      </c>
      <c r="C173" s="87" t="s">
        <v>145</v>
      </c>
      <c r="D173" s="88" t="s">
        <v>33</v>
      </c>
      <c r="E173" s="31">
        <v>70.02</v>
      </c>
      <c r="F173" s="31">
        <v>106.42494322799999</v>
      </c>
      <c r="G173" s="28">
        <v>3</v>
      </c>
      <c r="H173" s="28">
        <f t="shared" si="6"/>
        <v>319.27</v>
      </c>
    </row>
    <row r="174" spans="1:8" ht="12.75">
      <c r="A174" s="112" t="s">
        <v>31</v>
      </c>
      <c r="B174" s="113">
        <v>5</v>
      </c>
      <c r="C174" s="87" t="s">
        <v>146</v>
      </c>
      <c r="D174" s="88" t="s">
        <v>33</v>
      </c>
      <c r="E174" s="31">
        <v>112.91</v>
      </c>
      <c r="F174" s="31">
        <v>358.333499442</v>
      </c>
      <c r="G174" s="28">
        <v>1</v>
      </c>
      <c r="H174" s="28">
        <f t="shared" si="6"/>
        <v>358.33</v>
      </c>
    </row>
    <row r="175" spans="1:8" ht="12.75">
      <c r="A175" s="112" t="s">
        <v>31</v>
      </c>
      <c r="B175" s="113">
        <v>8</v>
      </c>
      <c r="C175" s="87" t="s">
        <v>222</v>
      </c>
      <c r="D175" s="88" t="s">
        <v>33</v>
      </c>
      <c r="E175" s="31">
        <v>48.51</v>
      </c>
      <c r="F175" s="31">
        <v>124.29137699399999</v>
      </c>
      <c r="G175" s="28">
        <v>2</v>
      </c>
      <c r="H175" s="28">
        <f t="shared" si="6"/>
        <v>248.58</v>
      </c>
    </row>
    <row r="176" spans="1:8" ht="12.75">
      <c r="A176" s="112" t="s">
        <v>31</v>
      </c>
      <c r="B176" s="113">
        <v>9</v>
      </c>
      <c r="C176" s="87" t="s">
        <v>223</v>
      </c>
      <c r="D176" s="88" t="s">
        <v>149</v>
      </c>
      <c r="E176" s="31">
        <v>26.26</v>
      </c>
      <c r="F176" s="31">
        <v>70.88112745800001</v>
      </c>
      <c r="G176" s="28">
        <v>3</v>
      </c>
      <c r="H176" s="28">
        <f t="shared" si="6"/>
        <v>212.64</v>
      </c>
    </row>
    <row r="177" spans="1:8" ht="12.75">
      <c r="A177" s="112" t="s">
        <v>31</v>
      </c>
      <c r="B177" s="113">
        <v>10</v>
      </c>
      <c r="C177" s="87" t="s">
        <v>150</v>
      </c>
      <c r="D177" s="88" t="s">
        <v>151</v>
      </c>
      <c r="E177" s="31">
        <v>243.51</v>
      </c>
      <c r="F177" s="31">
        <v>382.31528237400005</v>
      </c>
      <c r="G177" s="28">
        <v>2</v>
      </c>
      <c r="H177" s="28">
        <f t="shared" si="6"/>
        <v>764.63</v>
      </c>
    </row>
    <row r="178" spans="1:8" ht="12.75">
      <c r="A178" s="112" t="s">
        <v>31</v>
      </c>
      <c r="B178" s="113">
        <v>16</v>
      </c>
      <c r="C178" s="87" t="s">
        <v>154</v>
      </c>
      <c r="D178" s="122" t="s">
        <v>33</v>
      </c>
      <c r="E178" s="40">
        <v>3991.38</v>
      </c>
      <c r="F178" s="123">
        <v>741.3549730940001</v>
      </c>
      <c r="G178" s="28">
        <v>54</v>
      </c>
      <c r="H178" s="28">
        <f t="shared" si="6"/>
        <v>40033.17</v>
      </c>
    </row>
    <row r="179" spans="1:8" ht="12.75">
      <c r="A179" s="112" t="s">
        <v>31</v>
      </c>
      <c r="B179" s="113">
        <v>19</v>
      </c>
      <c r="C179" s="87" t="s">
        <v>224</v>
      </c>
      <c r="D179" s="88" t="s">
        <v>33</v>
      </c>
      <c r="E179" s="26">
        <v>154.06</v>
      </c>
      <c r="F179" s="31">
        <v>179.645565306</v>
      </c>
      <c r="G179" s="28">
        <v>6</v>
      </c>
      <c r="H179" s="28">
        <f t="shared" si="6"/>
        <v>1077.87</v>
      </c>
    </row>
    <row r="180" spans="1:8" ht="12.75">
      <c r="A180" s="112" t="s">
        <v>31</v>
      </c>
      <c r="B180" s="113">
        <v>20</v>
      </c>
      <c r="C180" s="87" t="s">
        <v>158</v>
      </c>
      <c r="D180" s="88" t="s">
        <v>33</v>
      </c>
      <c r="E180" s="26">
        <v>9.62</v>
      </c>
      <c r="F180" s="31">
        <v>30.872365306</v>
      </c>
      <c r="G180" s="28">
        <v>99</v>
      </c>
      <c r="H180" s="28">
        <f t="shared" si="6"/>
        <v>3056.36</v>
      </c>
    </row>
    <row r="181" spans="1:8" ht="12.75">
      <c r="A181" s="112" t="s">
        <v>31</v>
      </c>
      <c r="B181" s="113">
        <v>21</v>
      </c>
      <c r="C181" s="87" t="s">
        <v>159</v>
      </c>
      <c r="D181" s="88" t="s">
        <v>33</v>
      </c>
      <c r="E181" s="26">
        <v>66.53</v>
      </c>
      <c r="F181" s="31">
        <v>89.48966530599999</v>
      </c>
      <c r="G181" s="28">
        <v>1</v>
      </c>
      <c r="H181" s="28">
        <f t="shared" si="6"/>
        <v>89.49</v>
      </c>
    </row>
    <row r="182" spans="1:8" ht="12.75">
      <c r="A182" s="112" t="s">
        <v>31</v>
      </c>
      <c r="B182" s="113">
        <v>22</v>
      </c>
      <c r="C182" s="87" t="s">
        <v>467</v>
      </c>
      <c r="D182" s="88" t="s">
        <v>33</v>
      </c>
      <c r="E182" s="31">
        <v>892.75</v>
      </c>
      <c r="F182" s="31">
        <v>992.11865588</v>
      </c>
      <c r="G182" s="28"/>
      <c r="H182" s="28">
        <f t="shared" si="6"/>
        <v>0</v>
      </c>
    </row>
    <row r="183" spans="1:8" ht="12.75">
      <c r="A183" s="112" t="s">
        <v>31</v>
      </c>
      <c r="B183" s="113">
        <v>25</v>
      </c>
      <c r="C183" s="87" t="s">
        <v>403</v>
      </c>
      <c r="D183" s="88" t="s">
        <v>71</v>
      </c>
      <c r="E183" s="31"/>
      <c r="F183" s="31">
        <v>118.15940445200002</v>
      </c>
      <c r="G183" s="28">
        <v>1</v>
      </c>
      <c r="H183" s="28">
        <f t="shared" si="6"/>
        <v>118.16</v>
      </c>
    </row>
    <row r="184" spans="1:8" ht="12.75">
      <c r="A184" s="98"/>
      <c r="B184" s="98"/>
      <c r="C184" s="42" t="s">
        <v>19</v>
      </c>
      <c r="D184" s="106"/>
      <c r="E184" s="2"/>
      <c r="F184" s="2"/>
      <c r="G184" s="107"/>
      <c r="H184" s="108">
        <f>SUM(H172:H183)</f>
        <v>46641.57</v>
      </c>
    </row>
    <row r="185" spans="1:8" ht="12.75">
      <c r="A185" s="98"/>
      <c r="B185" s="98"/>
      <c r="C185" s="42"/>
      <c r="D185" s="153"/>
      <c r="E185" s="153"/>
      <c r="F185" s="114"/>
      <c r="G185" s="114"/>
      <c r="H185" s="48"/>
    </row>
    <row r="186" spans="1:8" ht="12.75">
      <c r="A186" s="67" t="s">
        <v>162</v>
      </c>
      <c r="B186" s="68"/>
      <c r="C186" s="69"/>
      <c r="D186" s="70"/>
      <c r="E186" s="70"/>
      <c r="F186" s="109"/>
      <c r="G186" s="107"/>
      <c r="H186" s="48"/>
    </row>
    <row r="187" spans="1:8" ht="13.5" customHeight="1">
      <c r="A187" s="74" t="s">
        <v>48</v>
      </c>
      <c r="B187" s="74" t="s">
        <v>48</v>
      </c>
      <c r="C187" s="75"/>
      <c r="D187" s="11" t="s">
        <v>49</v>
      </c>
      <c r="E187" s="74" t="s">
        <v>8</v>
      </c>
      <c r="F187" s="102" t="s">
        <v>9</v>
      </c>
      <c r="G187" s="17" t="s">
        <v>474</v>
      </c>
      <c r="H187" s="17"/>
    </row>
    <row r="188" spans="1:8" ht="12.75" customHeight="1">
      <c r="A188" s="77" t="s">
        <v>50</v>
      </c>
      <c r="B188" s="78" t="s">
        <v>51</v>
      </c>
      <c r="C188" s="79" t="s">
        <v>6</v>
      </c>
      <c r="D188" s="11"/>
      <c r="E188" s="77" t="s">
        <v>11</v>
      </c>
      <c r="F188" s="103" t="s">
        <v>52</v>
      </c>
      <c r="G188" s="81" t="s">
        <v>12</v>
      </c>
      <c r="H188" s="82" t="s">
        <v>13</v>
      </c>
    </row>
    <row r="189" spans="1:8" ht="12.75">
      <c r="A189" s="83" t="s">
        <v>53</v>
      </c>
      <c r="B189" s="78"/>
      <c r="C189" s="84"/>
      <c r="D189" s="11"/>
      <c r="E189" s="83" t="s">
        <v>14</v>
      </c>
      <c r="F189" s="104"/>
      <c r="G189" s="81"/>
      <c r="H189" s="82"/>
    </row>
    <row r="190" spans="1:8" ht="12.75">
      <c r="A190" s="112" t="s">
        <v>163</v>
      </c>
      <c r="B190" s="125">
        <v>1</v>
      </c>
      <c r="C190" s="87" t="s">
        <v>277</v>
      </c>
      <c r="D190" s="88" t="s">
        <v>278</v>
      </c>
      <c r="E190" s="31"/>
      <c r="F190" s="31">
        <v>955.419379312</v>
      </c>
      <c r="G190" s="28"/>
      <c r="H190" s="28">
        <f>ROUND(F190*G190,2)</f>
        <v>0</v>
      </c>
    </row>
    <row r="191" spans="1:8" ht="12.75">
      <c r="A191" s="112" t="s">
        <v>163</v>
      </c>
      <c r="B191" s="91"/>
      <c r="C191" s="87" t="s">
        <v>168</v>
      </c>
      <c r="D191" s="93"/>
      <c r="E191" s="93"/>
      <c r="F191" s="40">
        <v>0</v>
      </c>
      <c r="G191" s="28">
        <v>0</v>
      </c>
      <c r="H191" s="28">
        <f>ROUND(F191*G191,2)</f>
        <v>0</v>
      </c>
    </row>
    <row r="192" spans="1:8" ht="12.75">
      <c r="A192" s="112" t="s">
        <v>163</v>
      </c>
      <c r="B192" s="91">
        <v>40</v>
      </c>
      <c r="C192" s="89" t="s">
        <v>250</v>
      </c>
      <c r="D192" s="93" t="s">
        <v>170</v>
      </c>
      <c r="E192" s="59">
        <v>4.12</v>
      </c>
      <c r="F192" s="40">
        <v>231.03342467399997</v>
      </c>
      <c r="G192" s="28">
        <v>3</v>
      </c>
      <c r="H192" s="28">
        <f>ROUND(F192*G192,2)</f>
        <v>693.1</v>
      </c>
    </row>
    <row r="193" spans="1:8" ht="12.75">
      <c r="A193" s="112" t="s">
        <v>163</v>
      </c>
      <c r="B193" s="91">
        <v>41</v>
      </c>
      <c r="C193" s="89" t="s">
        <v>169</v>
      </c>
      <c r="D193" s="93" t="s">
        <v>170</v>
      </c>
      <c r="E193" s="59">
        <v>4.12</v>
      </c>
      <c r="F193" s="40">
        <v>87.1149383</v>
      </c>
      <c r="G193" s="28">
        <v>1</v>
      </c>
      <c r="H193" s="28">
        <f>ROUND(F193*G193,2)</f>
        <v>87.11</v>
      </c>
    </row>
    <row r="194" spans="1:8" ht="26.25" customHeight="1">
      <c r="A194" s="22"/>
      <c r="B194" s="86">
        <v>50</v>
      </c>
      <c r="C194" s="105" t="s">
        <v>407</v>
      </c>
      <c r="D194" s="93" t="s">
        <v>172</v>
      </c>
      <c r="E194" s="126">
        <v>13.01</v>
      </c>
      <c r="F194" s="40">
        <v>123.84801205199999</v>
      </c>
      <c r="G194" s="28">
        <v>12</v>
      </c>
      <c r="H194" s="28">
        <f>ROUND(F194*G194,2)</f>
        <v>1486.18</v>
      </c>
    </row>
    <row r="195" spans="1:8" ht="12.75">
      <c r="A195" s="98"/>
      <c r="B195" s="98"/>
      <c r="C195" s="42" t="s">
        <v>19</v>
      </c>
      <c r="D195" s="106"/>
      <c r="E195" s="106"/>
      <c r="F195" s="107"/>
      <c r="G195" s="128"/>
      <c r="H195" s="60">
        <f>SUM(H190:H194)</f>
        <v>2266.39</v>
      </c>
    </row>
    <row r="196" spans="1:8" ht="12.75">
      <c r="A196" s="98"/>
      <c r="B196" s="98"/>
      <c r="C196" s="42"/>
      <c r="D196" s="106"/>
      <c r="E196" s="106"/>
      <c r="F196" s="107"/>
      <c r="G196" s="170"/>
      <c r="H196" s="48"/>
    </row>
    <row r="197" spans="1:8" ht="12.75">
      <c r="A197" s="98"/>
      <c r="B197" s="98"/>
      <c r="C197" s="42"/>
      <c r="D197" s="106"/>
      <c r="E197" s="110"/>
      <c r="F197" s="107"/>
      <c r="G197" s="107"/>
      <c r="H197" s="48"/>
    </row>
    <row r="198" spans="1:8" ht="12.75" customHeight="1">
      <c r="A198" s="74" t="s">
        <v>48</v>
      </c>
      <c r="B198" s="74" t="s">
        <v>48</v>
      </c>
      <c r="C198" s="75"/>
      <c r="D198" s="11" t="s">
        <v>49</v>
      </c>
      <c r="E198" s="74" t="s">
        <v>8</v>
      </c>
      <c r="F198" s="130" t="s">
        <v>173</v>
      </c>
      <c r="G198" s="17" t="s">
        <v>474</v>
      </c>
      <c r="H198" s="17"/>
    </row>
    <row r="199" spans="1:8" ht="12.75" customHeight="1">
      <c r="A199" s="77" t="s">
        <v>50</v>
      </c>
      <c r="B199" s="78" t="s">
        <v>51</v>
      </c>
      <c r="C199" s="79" t="s">
        <v>6</v>
      </c>
      <c r="D199" s="11"/>
      <c r="E199" s="77" t="s">
        <v>11</v>
      </c>
      <c r="F199" s="130"/>
      <c r="G199" s="81" t="s">
        <v>12</v>
      </c>
      <c r="H199" s="82" t="s">
        <v>13</v>
      </c>
    </row>
    <row r="200" spans="1:8" ht="12.75">
      <c r="A200" s="83" t="s">
        <v>53</v>
      </c>
      <c r="B200" s="78"/>
      <c r="C200" s="84"/>
      <c r="D200" s="11"/>
      <c r="E200" s="83" t="s">
        <v>14</v>
      </c>
      <c r="F200" s="130"/>
      <c r="G200" s="81"/>
      <c r="H200" s="82"/>
    </row>
    <row r="201" spans="1:8" ht="12.75">
      <c r="A201" s="135"/>
      <c r="B201" s="23">
        <v>14</v>
      </c>
      <c r="C201" s="29" t="s">
        <v>177</v>
      </c>
      <c r="D201" s="30" t="s">
        <v>39</v>
      </c>
      <c r="E201" s="40"/>
      <c r="F201" s="40">
        <v>282.203333333333</v>
      </c>
      <c r="G201" s="28">
        <v>1</v>
      </c>
      <c r="H201" s="28">
        <f>ROUND(F201*G201,2)</f>
        <v>282.2</v>
      </c>
    </row>
    <row r="202" spans="1:8" ht="12.75">
      <c r="A202" s="135"/>
      <c r="B202" s="23">
        <v>16</v>
      </c>
      <c r="C202" s="29" t="s">
        <v>178</v>
      </c>
      <c r="D202" s="30" t="s">
        <v>39</v>
      </c>
      <c r="E202" s="40"/>
      <c r="F202" s="40">
        <v>380.08</v>
      </c>
      <c r="G202" s="28">
        <v>1</v>
      </c>
      <c r="H202" s="28">
        <f>ROUND(F202*G202,2)</f>
        <v>380.08</v>
      </c>
    </row>
    <row r="203" spans="1:8" ht="12.75">
      <c r="A203" s="136"/>
      <c r="B203" s="137"/>
      <c r="C203" s="138" t="s">
        <v>19</v>
      </c>
      <c r="D203" s="139"/>
      <c r="E203" s="140"/>
      <c r="F203" s="140"/>
      <c r="G203" s="141"/>
      <c r="H203" s="60">
        <f>SUM(H201:H202)</f>
        <v>662.28</v>
      </c>
    </row>
    <row r="204" spans="1:8" ht="12.75">
      <c r="A204" s="98"/>
      <c r="B204" s="98"/>
      <c r="C204" s="42"/>
      <c r="D204" s="106"/>
      <c r="E204" s="110"/>
      <c r="F204" s="107"/>
      <c r="G204" s="107"/>
      <c r="H204" s="48"/>
    </row>
    <row r="205" spans="1:8" ht="12.75">
      <c r="A205" s="98"/>
      <c r="B205" s="98"/>
      <c r="C205" s="42"/>
      <c r="D205" s="106"/>
      <c r="E205" s="106"/>
      <c r="F205" s="107"/>
      <c r="G205" s="107"/>
      <c r="H205" s="48"/>
    </row>
    <row r="206" spans="1:8" ht="12.75" customHeight="1">
      <c r="A206" s="74" t="s">
        <v>48</v>
      </c>
      <c r="B206" s="74" t="s">
        <v>48</v>
      </c>
      <c r="C206" s="75"/>
      <c r="D206" s="11" t="s">
        <v>49</v>
      </c>
      <c r="E206" s="74" t="s">
        <v>8</v>
      </c>
      <c r="F206" s="130" t="s">
        <v>173</v>
      </c>
      <c r="G206" s="17" t="s">
        <v>474</v>
      </c>
      <c r="H206" s="17"/>
    </row>
    <row r="207" spans="1:8" ht="12.75" customHeight="1">
      <c r="A207" s="77" t="s">
        <v>50</v>
      </c>
      <c r="B207" s="78" t="s">
        <v>51</v>
      </c>
      <c r="C207" s="79" t="s">
        <v>6</v>
      </c>
      <c r="D207" s="11"/>
      <c r="E207" s="77" t="s">
        <v>11</v>
      </c>
      <c r="F207" s="130"/>
      <c r="G207" s="81" t="s">
        <v>12</v>
      </c>
      <c r="H207" s="82" t="s">
        <v>13</v>
      </c>
    </row>
    <row r="208" spans="1:8" ht="12.75">
      <c r="A208" s="83" t="s">
        <v>53</v>
      </c>
      <c r="B208" s="78"/>
      <c r="C208" s="84"/>
      <c r="D208" s="11"/>
      <c r="E208" s="83" t="s">
        <v>14</v>
      </c>
      <c r="F208" s="130"/>
      <c r="G208" s="81"/>
      <c r="H208" s="82"/>
    </row>
    <row r="209" spans="1:8" ht="12.75">
      <c r="A209" s="135"/>
      <c r="B209" s="23">
        <v>10</v>
      </c>
      <c r="C209" s="29" t="s">
        <v>258</v>
      </c>
      <c r="D209" s="30" t="s">
        <v>259</v>
      </c>
      <c r="E209" s="181"/>
      <c r="F209" s="40">
        <v>1431.34</v>
      </c>
      <c r="G209" s="28">
        <v>1</v>
      </c>
      <c r="H209" s="28">
        <f>ROUND(F209*G209,2)</f>
        <v>1431.34</v>
      </c>
    </row>
    <row r="210" spans="1:8" ht="12.75">
      <c r="A210" s="135"/>
      <c r="B210" s="23">
        <v>11</v>
      </c>
      <c r="C210" s="29" t="s">
        <v>260</v>
      </c>
      <c r="D210" s="30" t="s">
        <v>259</v>
      </c>
      <c r="E210" s="40"/>
      <c r="F210" s="40">
        <v>554.07</v>
      </c>
      <c r="G210" s="28">
        <v>1</v>
      </c>
      <c r="H210" s="28">
        <f>ROUND(F210*G210,2)</f>
        <v>554.07</v>
      </c>
    </row>
    <row r="211" spans="1:8" ht="12.75">
      <c r="A211" s="135"/>
      <c r="B211" s="23">
        <v>19</v>
      </c>
      <c r="C211" s="29" t="s">
        <v>180</v>
      </c>
      <c r="D211" s="30" t="s">
        <v>181</v>
      </c>
      <c r="E211" s="40"/>
      <c r="F211" s="40"/>
      <c r="G211" s="28">
        <v>0.41</v>
      </c>
      <c r="H211" s="28">
        <f>ROUND(F211*G211,2)</f>
        <v>0</v>
      </c>
    </row>
    <row r="212" spans="1:8" ht="12.75">
      <c r="A212" s="136"/>
      <c r="B212" s="137"/>
      <c r="C212" s="138" t="s">
        <v>19</v>
      </c>
      <c r="D212" s="139"/>
      <c r="E212" s="140"/>
      <c r="F212" s="140"/>
      <c r="G212" s="141"/>
      <c r="H212" s="60">
        <v>2117.476177376</v>
      </c>
    </row>
    <row r="213" spans="1:8" ht="12.75">
      <c r="A213" s="98"/>
      <c r="B213" s="98"/>
      <c r="C213" s="2"/>
      <c r="D213" s="139"/>
      <c r="E213" s="42"/>
      <c r="F213" s="133"/>
      <c r="G213" s="107"/>
      <c r="H213" s="48"/>
    </row>
    <row r="214" spans="1:8" ht="12.75">
      <c r="A214" s="142"/>
      <c r="B214" s="142"/>
      <c r="C214" s="143" t="s">
        <v>182</v>
      </c>
      <c r="D214" s="139"/>
      <c r="E214" s="143"/>
      <c r="F214" s="144"/>
      <c r="G214" s="134"/>
      <c r="H214" s="60">
        <f>H212+H203+H195+H184+H165+H150+H142+H91</f>
        <v>390966.69374576</v>
      </c>
    </row>
    <row r="215" spans="1:8" ht="12.75">
      <c r="A215" s="131"/>
      <c r="B215" s="131"/>
      <c r="C215" s="56"/>
      <c r="D215" s="139"/>
      <c r="E215" s="132"/>
      <c r="F215" s="132"/>
      <c r="G215" s="107"/>
      <c r="H215" s="48"/>
    </row>
    <row r="216" spans="1:8" ht="12.75" customHeight="1">
      <c r="A216" s="221"/>
      <c r="B216" s="221"/>
      <c r="C216" s="145" t="s">
        <v>184</v>
      </c>
      <c r="D216" s="145"/>
      <c r="E216" s="145"/>
      <c r="F216" s="145"/>
      <c r="G216" s="232"/>
      <c r="H216" s="232"/>
    </row>
    <row r="217" spans="3:6" ht="12.75" customHeight="1">
      <c r="C217" s="145" t="s">
        <v>185</v>
      </c>
      <c r="D217" s="145"/>
      <c r="E217" s="145"/>
      <c r="F217" s="145"/>
    </row>
    <row r="218" spans="3:6" ht="12.75">
      <c r="C218" s="61"/>
      <c r="D218" s="147"/>
      <c r="E218" s="148"/>
      <c r="F218" s="148"/>
    </row>
    <row r="219" spans="3:6" ht="12.75">
      <c r="C219" s="151" t="s">
        <v>186</v>
      </c>
      <c r="D219" s="151"/>
      <c r="E219" s="151"/>
      <c r="F219" s="151"/>
    </row>
    <row r="220" spans="3:6" ht="12.75">
      <c r="C220" s="99"/>
      <c r="D220" s="153"/>
      <c r="E220" s="154"/>
      <c r="F220" s="154"/>
    </row>
    <row r="221" spans="3:6" ht="12.75">
      <c r="C221" s="151" t="s">
        <v>187</v>
      </c>
      <c r="D221" s="151"/>
      <c r="E221" s="151"/>
      <c r="F221" s="151"/>
    </row>
    <row r="222" spans="3:6" ht="12.75">
      <c r="C222" s="157"/>
      <c r="D222" s="158"/>
      <c r="E222" s="159"/>
      <c r="F222" s="159"/>
    </row>
    <row r="223" spans="3:12" ht="12.75" customHeight="1">
      <c r="C223" s="145" t="s">
        <v>188</v>
      </c>
      <c r="D223" s="145"/>
      <c r="E223" s="145"/>
      <c r="F223" s="145"/>
      <c r="L223" s="277"/>
    </row>
    <row r="224" spans="3:6" ht="12.75" customHeight="1">
      <c r="C224" s="145" t="s">
        <v>189</v>
      </c>
      <c r="D224" s="145"/>
      <c r="E224" s="145"/>
      <c r="F224" s="145"/>
    </row>
    <row r="225" spans="3:6" ht="12.75">
      <c r="C225" s="61"/>
      <c r="D225" s="147"/>
      <c r="E225" s="148"/>
      <c r="F225" s="148"/>
    </row>
    <row r="226" spans="3:6" ht="12.75">
      <c r="C226" s="151" t="s">
        <v>190</v>
      </c>
      <c r="D226" s="151"/>
      <c r="E226" s="151"/>
      <c r="F226" s="151"/>
    </row>
    <row r="227" spans="3:6" ht="12.75">
      <c r="C227" s="99"/>
      <c r="D227" s="153"/>
      <c r="E227" s="154"/>
      <c r="F227" s="154"/>
    </row>
    <row r="228" spans="3:6" ht="12.75">
      <c r="C228" s="151" t="s">
        <v>191</v>
      </c>
      <c r="D228" s="151"/>
      <c r="E228" s="151"/>
      <c r="F228" s="151"/>
    </row>
  </sheetData>
  <sheetProtection selectLockedCells="1" selectUnlockedCells="1"/>
  <mergeCells count="93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G36:H36"/>
    <mergeCell ref="G37:G38"/>
    <mergeCell ref="H37:H38"/>
    <mergeCell ref="A49:F49"/>
    <mergeCell ref="A50:F50"/>
    <mergeCell ref="A51:F51"/>
    <mergeCell ref="D54:D56"/>
    <mergeCell ref="F54:F56"/>
    <mergeCell ref="G54:H54"/>
    <mergeCell ref="B55:B56"/>
    <mergeCell ref="G55:G56"/>
    <mergeCell ref="H55:H56"/>
    <mergeCell ref="D95:D97"/>
    <mergeCell ref="F95:F97"/>
    <mergeCell ref="G95:H95"/>
    <mergeCell ref="B96:B97"/>
    <mergeCell ref="G96:G97"/>
    <mergeCell ref="H96:H97"/>
    <mergeCell ref="D146:D148"/>
    <mergeCell ref="G146:H146"/>
    <mergeCell ref="B147:B148"/>
    <mergeCell ref="G147:G148"/>
    <mergeCell ref="H147:H148"/>
    <mergeCell ref="D153:D155"/>
    <mergeCell ref="G153:H153"/>
    <mergeCell ref="B154:B155"/>
    <mergeCell ref="G154:G155"/>
    <mergeCell ref="H154:H155"/>
    <mergeCell ref="D168:D170"/>
    <mergeCell ref="G168:H168"/>
    <mergeCell ref="B169:B170"/>
    <mergeCell ref="G169:G170"/>
    <mergeCell ref="H169:H170"/>
    <mergeCell ref="D187:D189"/>
    <mergeCell ref="G187:H187"/>
    <mergeCell ref="B188:B189"/>
    <mergeCell ref="G188:G189"/>
    <mergeCell ref="H188:H189"/>
    <mergeCell ref="D198:D200"/>
    <mergeCell ref="F198:F200"/>
    <mergeCell ref="G198:H198"/>
    <mergeCell ref="B199:B200"/>
    <mergeCell ref="G199:G200"/>
    <mergeCell ref="H199:H200"/>
    <mergeCell ref="D206:D208"/>
    <mergeCell ref="F206:F208"/>
    <mergeCell ref="G206:H206"/>
    <mergeCell ref="B207:B208"/>
    <mergeCell ref="G207:G208"/>
    <mergeCell ref="H207:H208"/>
    <mergeCell ref="C216:F216"/>
    <mergeCell ref="C217:F217"/>
    <mergeCell ref="C219:F219"/>
    <mergeCell ref="C221:F221"/>
    <mergeCell ref="C223:F223"/>
    <mergeCell ref="C224:F224"/>
    <mergeCell ref="C226:F226"/>
    <mergeCell ref="C228:F228"/>
  </mergeCells>
  <printOptions/>
  <pageMargins left="0.8270833333333333" right="0.2361111111111111" top="0.3402777777777778" bottom="0.4326388888888889" header="0.5118055555555555" footer="0.2361111111111111"/>
  <pageSetup horizontalDpi="300" verticalDpi="300" orientation="portrait" paperSize="9" scale="85"/>
  <headerFooter alignWithMargins="0">
    <oddFooter>&amp;CСтраница &amp;P&amp;R&amp;F&amp;P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A1">
      <selection activeCell="M24" sqref="M24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  <col min="12" max="12" width="11.710937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488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8">
        <v>1137.48</v>
      </c>
      <c r="G9" s="28">
        <v>4.96</v>
      </c>
      <c r="H9" s="28">
        <f>ROUND(F9*G9,2)</f>
        <v>5641.9</v>
      </c>
    </row>
    <row r="10" spans="1:8" ht="12.75" customHeight="1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8">
        <v>1409.62</v>
      </c>
      <c r="G10" s="28">
        <v>1.38</v>
      </c>
      <c r="H10" s="28">
        <f>ROUND(F10*G10,2)</f>
        <v>1945.28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7587.179999999999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488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28">
        <v>1057.17</v>
      </c>
      <c r="G17" s="28">
        <v>1.382</v>
      </c>
      <c r="H17" s="28">
        <f>ROUND(F17*G17,2)</f>
        <v>1461.01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1461.01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488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28">
        <v>1421.89</v>
      </c>
      <c r="G24" s="28">
        <v>5.384</v>
      </c>
      <c r="H24" s="28">
        <f>ROUND(F24*G24,2)</f>
        <v>7655.46</v>
      </c>
    </row>
    <row r="25" spans="1:8" ht="12.75" customHeight="1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28">
        <v>1057.17</v>
      </c>
      <c r="G25" s="28">
        <v>5.384</v>
      </c>
      <c r="H25" s="28">
        <f>ROUND(F25*G25,2)</f>
        <v>5691.8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13347.26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488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28">
        <v>26.96</v>
      </c>
      <c r="G32" s="28"/>
      <c r="H32" s="28">
        <f>ROUND(F32*G32,2)</f>
        <v>0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28">
        <v>2639.46</v>
      </c>
      <c r="G33" s="160">
        <v>0.9</v>
      </c>
      <c r="H33" s="28">
        <f>ROUND(F33*G33,2)</f>
        <v>2375.51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2375.51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43"/>
      <c r="B36" s="43"/>
      <c r="C36" s="61" t="s">
        <v>43</v>
      </c>
      <c r="D36" s="62"/>
      <c r="E36" s="62"/>
      <c r="F36" s="62"/>
      <c r="G36" s="63"/>
      <c r="H36" s="64">
        <f>H34+H26+H18+H11</f>
        <v>24770.96</v>
      </c>
    </row>
    <row r="38" spans="1:8" ht="18.75" customHeight="1">
      <c r="A38" s="3" t="s">
        <v>44</v>
      </c>
      <c r="B38" s="3"/>
      <c r="C38" s="3"/>
      <c r="D38" s="3"/>
      <c r="E38" s="3"/>
      <c r="F38" s="3"/>
      <c r="G38" s="65"/>
      <c r="H38" s="66"/>
    </row>
    <row r="39" spans="1:8" ht="12.75">
      <c r="A39" s="3" t="s">
        <v>45</v>
      </c>
      <c r="B39" s="3"/>
      <c r="C39" s="3"/>
      <c r="D39" s="3"/>
      <c r="E39" s="3"/>
      <c r="F39" s="3"/>
      <c r="G39" s="65"/>
      <c r="H39" s="66"/>
    </row>
    <row r="40" spans="1:8" ht="12.75">
      <c r="A40" s="3" t="s">
        <v>46</v>
      </c>
      <c r="B40" s="3"/>
      <c r="C40" s="3"/>
      <c r="D40" s="3"/>
      <c r="E40" s="3"/>
      <c r="F40" s="3"/>
      <c r="G40" s="65"/>
      <c r="H40" s="66"/>
    </row>
    <row r="41" spans="1:8" ht="12.75">
      <c r="A41" s="161"/>
      <c r="B41" s="162"/>
      <c r="C41" s="163"/>
      <c r="D41" s="161"/>
      <c r="E41" s="161"/>
      <c r="F41" s="134"/>
      <c r="G41" s="134"/>
      <c r="H41" s="48"/>
    </row>
    <row r="42" spans="1:8" ht="12.75">
      <c r="A42" s="67" t="s">
        <v>47</v>
      </c>
      <c r="B42" s="68"/>
      <c r="C42" s="69"/>
      <c r="D42" s="70"/>
      <c r="E42" s="70"/>
      <c r="F42" s="71"/>
      <c r="G42" s="72"/>
      <c r="H42" s="73"/>
    </row>
    <row r="43" spans="1:8" ht="13.5" customHeight="1">
      <c r="A43" s="74" t="s">
        <v>48</v>
      </c>
      <c r="B43" s="74" t="s">
        <v>48</v>
      </c>
      <c r="C43" s="75"/>
      <c r="D43" s="11" t="s">
        <v>49</v>
      </c>
      <c r="E43" s="74" t="s">
        <v>8</v>
      </c>
      <c r="F43" s="76" t="s">
        <v>9</v>
      </c>
      <c r="G43" s="17" t="s">
        <v>488</v>
      </c>
      <c r="H43" s="17"/>
    </row>
    <row r="44" spans="1:8" ht="12.75" customHeight="1">
      <c r="A44" s="77" t="s">
        <v>50</v>
      </c>
      <c r="B44" s="78" t="s">
        <v>51</v>
      </c>
      <c r="C44" s="79" t="s">
        <v>6</v>
      </c>
      <c r="D44" s="11"/>
      <c r="E44" s="77" t="s">
        <v>11</v>
      </c>
      <c r="F44" s="80" t="s">
        <v>52</v>
      </c>
      <c r="G44" s="81" t="s">
        <v>12</v>
      </c>
      <c r="H44" s="82" t="s">
        <v>13</v>
      </c>
    </row>
    <row r="45" spans="1:8" ht="12.75">
      <c r="A45" s="83" t="s">
        <v>53</v>
      </c>
      <c r="B45" s="78"/>
      <c r="C45" s="84"/>
      <c r="D45" s="11"/>
      <c r="E45" s="83" t="s">
        <v>14</v>
      </c>
      <c r="F45" s="85"/>
      <c r="G45" s="81"/>
      <c r="H45" s="82"/>
    </row>
    <row r="46" spans="1:8" ht="12.75">
      <c r="A46" s="22" t="s">
        <v>15</v>
      </c>
      <c r="B46" s="86"/>
      <c r="C46" s="87" t="s">
        <v>54</v>
      </c>
      <c r="D46" s="88" t="s">
        <v>55</v>
      </c>
      <c r="E46" s="31"/>
      <c r="F46" s="31"/>
      <c r="G46" s="28"/>
      <c r="H46" s="28"/>
    </row>
    <row r="47" spans="1:8" ht="12.75">
      <c r="A47" s="22" t="s">
        <v>15</v>
      </c>
      <c r="B47" s="86">
        <v>15</v>
      </c>
      <c r="C47" s="89" t="s">
        <v>56</v>
      </c>
      <c r="D47" s="88"/>
      <c r="E47" s="31">
        <v>47.94</v>
      </c>
      <c r="F47" s="90">
        <v>589.9813763839999</v>
      </c>
      <c r="G47" s="28">
        <v>9.5</v>
      </c>
      <c r="H47" s="28">
        <f aca="true" t="shared" si="0" ref="H47:H52">ROUND(F47*G47,2)</f>
        <v>5604.82</v>
      </c>
    </row>
    <row r="48" spans="1:8" ht="12.75">
      <c r="A48" s="22" t="s">
        <v>15</v>
      </c>
      <c r="B48" s="86">
        <v>16</v>
      </c>
      <c r="C48" s="89" t="s">
        <v>57</v>
      </c>
      <c r="D48" s="88"/>
      <c r="E48" s="31">
        <v>60.97</v>
      </c>
      <c r="F48" s="90">
        <v>631.2994127360001</v>
      </c>
      <c r="G48" s="28">
        <v>13.5</v>
      </c>
      <c r="H48" s="28">
        <f t="shared" si="0"/>
        <v>8522.54</v>
      </c>
    </row>
    <row r="49" spans="1:8" ht="12.75">
      <c r="A49" s="22" t="s">
        <v>15</v>
      </c>
      <c r="B49" s="86">
        <v>17</v>
      </c>
      <c r="C49" s="89" t="s">
        <v>58</v>
      </c>
      <c r="D49" s="88"/>
      <c r="E49" s="31">
        <v>82.53</v>
      </c>
      <c r="F49" s="90">
        <v>684.5120802560001</v>
      </c>
      <c r="G49" s="28">
        <v>3</v>
      </c>
      <c r="H49" s="28">
        <f t="shared" si="0"/>
        <v>2053.54</v>
      </c>
    </row>
    <row r="50" spans="1:8" ht="12.75">
      <c r="A50" s="22" t="s">
        <v>15</v>
      </c>
      <c r="B50" s="86">
        <v>18</v>
      </c>
      <c r="C50" s="89" t="s">
        <v>59</v>
      </c>
      <c r="D50" s="88"/>
      <c r="E50" s="31">
        <v>171.46</v>
      </c>
      <c r="F50" s="90">
        <v>815.378316608</v>
      </c>
      <c r="G50" s="28">
        <v>17.5</v>
      </c>
      <c r="H50" s="28">
        <f t="shared" si="0"/>
        <v>14269.12</v>
      </c>
    </row>
    <row r="51" spans="1:8" ht="12.75">
      <c r="A51" s="22" t="s">
        <v>15</v>
      </c>
      <c r="B51" s="86">
        <v>29</v>
      </c>
      <c r="C51" s="89" t="s">
        <v>63</v>
      </c>
      <c r="D51" s="88"/>
      <c r="E51" s="31">
        <v>296.26</v>
      </c>
      <c r="F51" s="90">
        <v>932.0583792340002</v>
      </c>
      <c r="G51" s="28">
        <v>2</v>
      </c>
      <c r="H51" s="28">
        <f t="shared" si="0"/>
        <v>1864.12</v>
      </c>
    </row>
    <row r="52" spans="1:8" ht="12.75">
      <c r="A52" s="22" t="s">
        <v>15</v>
      </c>
      <c r="B52" s="86">
        <v>30</v>
      </c>
      <c r="C52" s="89" t="s">
        <v>64</v>
      </c>
      <c r="D52" s="88"/>
      <c r="E52" s="31">
        <v>450.77</v>
      </c>
      <c r="F52" s="90">
        <v>1176.3111883220004</v>
      </c>
      <c r="G52" s="28">
        <v>4</v>
      </c>
      <c r="H52" s="28">
        <f t="shared" si="0"/>
        <v>4705.24</v>
      </c>
    </row>
    <row r="53" spans="1:8" ht="12.75">
      <c r="A53" s="22" t="s">
        <v>15</v>
      </c>
      <c r="B53" s="86"/>
      <c r="C53" s="87" t="s">
        <v>65</v>
      </c>
      <c r="D53" s="88" t="s">
        <v>55</v>
      </c>
      <c r="E53" s="31"/>
      <c r="F53" s="31"/>
      <c r="G53" s="26"/>
      <c r="H53" s="165"/>
    </row>
    <row r="54" spans="1:8" ht="12.75">
      <c r="A54" s="22" t="s">
        <v>15</v>
      </c>
      <c r="B54" s="86">
        <v>32</v>
      </c>
      <c r="C54" s="89" t="s">
        <v>66</v>
      </c>
      <c r="D54" s="88"/>
      <c r="E54" s="31">
        <v>659.42</v>
      </c>
      <c r="F54" s="90">
        <v>1096.9355272640003</v>
      </c>
      <c r="G54" s="28">
        <v>2</v>
      </c>
      <c r="H54" s="28">
        <f>ROUND(F54*G54,2)</f>
        <v>2193.87</v>
      </c>
    </row>
    <row r="55" spans="1:8" ht="12.75">
      <c r="A55" s="22" t="s">
        <v>15</v>
      </c>
      <c r="B55" s="86"/>
      <c r="C55" s="87" t="s">
        <v>67</v>
      </c>
      <c r="D55" s="88" t="s">
        <v>55</v>
      </c>
      <c r="E55" s="31"/>
      <c r="F55" s="31"/>
      <c r="G55" s="26"/>
      <c r="H55" s="164"/>
    </row>
    <row r="56" spans="1:8" ht="12.75">
      <c r="A56" s="22" t="s">
        <v>15</v>
      </c>
      <c r="B56" s="86">
        <v>34</v>
      </c>
      <c r="C56" s="89" t="s">
        <v>66</v>
      </c>
      <c r="D56" s="88"/>
      <c r="E56" s="31">
        <v>308.32</v>
      </c>
      <c r="F56" s="90">
        <v>976.9461832000001</v>
      </c>
      <c r="G56" s="28">
        <v>11</v>
      </c>
      <c r="H56" s="28">
        <f>ROUND(F56*G56,2)</f>
        <v>10746.41</v>
      </c>
    </row>
    <row r="57" spans="1:8" ht="12.75">
      <c r="A57" s="22" t="s">
        <v>15</v>
      </c>
      <c r="B57" s="86">
        <v>35</v>
      </c>
      <c r="C57" s="87" t="s">
        <v>68</v>
      </c>
      <c r="D57" s="88" t="s">
        <v>69</v>
      </c>
      <c r="E57" s="31">
        <v>13.1</v>
      </c>
      <c r="F57" s="90">
        <v>148.86607922</v>
      </c>
      <c r="G57" s="28">
        <v>8</v>
      </c>
      <c r="H57" s="28">
        <f>ROUND(F57*G57,2)</f>
        <v>1190.93</v>
      </c>
    </row>
    <row r="58" spans="1:8" ht="12.75">
      <c r="A58" s="22" t="s">
        <v>15</v>
      </c>
      <c r="B58" s="86"/>
      <c r="C58" s="87" t="s">
        <v>70</v>
      </c>
      <c r="D58" s="88" t="s">
        <v>71</v>
      </c>
      <c r="E58" s="31"/>
      <c r="F58" s="31"/>
      <c r="G58" s="26"/>
      <c r="H58" s="165"/>
    </row>
    <row r="59" spans="1:8" ht="12.75">
      <c r="A59" s="22" t="s">
        <v>15</v>
      </c>
      <c r="B59" s="86">
        <v>40</v>
      </c>
      <c r="C59" s="89" t="s">
        <v>72</v>
      </c>
      <c r="D59" s="88"/>
      <c r="E59" s="31">
        <v>70.92</v>
      </c>
      <c r="F59" s="90">
        <v>217.09327922</v>
      </c>
      <c r="G59" s="28">
        <v>6</v>
      </c>
      <c r="H59" s="28">
        <f>ROUND(F59*G59,2)</f>
        <v>1302.56</v>
      </c>
    </row>
    <row r="60" spans="1:8" ht="12.75">
      <c r="A60" s="22" t="s">
        <v>15</v>
      </c>
      <c r="B60" s="86"/>
      <c r="C60" s="87" t="s">
        <v>73</v>
      </c>
      <c r="D60" s="88" t="s">
        <v>33</v>
      </c>
      <c r="E60" s="31"/>
      <c r="F60" s="31"/>
      <c r="G60" s="26"/>
      <c r="H60" s="164"/>
    </row>
    <row r="61" spans="1:8" ht="12.75">
      <c r="A61" s="22" t="s">
        <v>15</v>
      </c>
      <c r="B61" s="86">
        <v>47</v>
      </c>
      <c r="C61" s="89" t="s">
        <v>74</v>
      </c>
      <c r="D61" s="88"/>
      <c r="E61" s="31">
        <v>1135.98</v>
      </c>
      <c r="F61" s="90">
        <v>2086.902360704</v>
      </c>
      <c r="G61" s="28">
        <v>1</v>
      </c>
      <c r="H61" s="28">
        <f aca="true" t="shared" si="1" ref="H61:H78">ROUND(F61*G61,2)</f>
        <v>2086.9</v>
      </c>
    </row>
    <row r="62" spans="1:8" ht="12.75">
      <c r="A62" s="22" t="s">
        <v>15</v>
      </c>
      <c r="B62" s="86">
        <v>49</v>
      </c>
      <c r="C62" s="89" t="s">
        <v>482</v>
      </c>
      <c r="D62" s="88"/>
      <c r="E62" s="31">
        <v>2237.55</v>
      </c>
      <c r="F62" s="90">
        <v>3386.793260704</v>
      </c>
      <c r="G62" s="28">
        <v>3</v>
      </c>
      <c r="H62" s="28">
        <f t="shared" si="1"/>
        <v>10160.38</v>
      </c>
    </row>
    <row r="63" spans="1:8" ht="12.75">
      <c r="A63" s="22" t="s">
        <v>15</v>
      </c>
      <c r="B63" s="86">
        <v>53</v>
      </c>
      <c r="C63" s="87" t="s">
        <v>78</v>
      </c>
      <c r="D63" s="88" t="s">
        <v>33</v>
      </c>
      <c r="E63" s="31">
        <v>92.22</v>
      </c>
      <c r="F63" s="90">
        <v>237.400690416</v>
      </c>
      <c r="G63" s="28">
        <v>25</v>
      </c>
      <c r="H63" s="28">
        <f t="shared" si="1"/>
        <v>5935.02</v>
      </c>
    </row>
    <row r="64" spans="1:8" ht="12.75">
      <c r="A64" s="22" t="s">
        <v>15</v>
      </c>
      <c r="B64" s="86">
        <v>54</v>
      </c>
      <c r="C64" s="87" t="s">
        <v>79</v>
      </c>
      <c r="D64" s="88" t="s">
        <v>33</v>
      </c>
      <c r="E64" s="31">
        <v>245.01</v>
      </c>
      <c r="F64" s="90">
        <v>417.69189041600004</v>
      </c>
      <c r="G64" s="28">
        <v>35</v>
      </c>
      <c r="H64" s="28">
        <f t="shared" si="1"/>
        <v>14619.22</v>
      </c>
    </row>
    <row r="65" spans="1:8" ht="12.75">
      <c r="A65" s="38" t="s">
        <v>15</v>
      </c>
      <c r="B65" s="86">
        <v>66</v>
      </c>
      <c r="C65" s="87" t="s">
        <v>84</v>
      </c>
      <c r="D65" s="88" t="s">
        <v>33</v>
      </c>
      <c r="E65" s="31">
        <v>21.59</v>
      </c>
      <c r="F65" s="90">
        <v>116.40959925199999</v>
      </c>
      <c r="G65" s="28">
        <v>37</v>
      </c>
      <c r="H65" s="28">
        <f t="shared" si="1"/>
        <v>4307.16</v>
      </c>
    </row>
    <row r="66" spans="1:8" ht="12.75">
      <c r="A66" s="38" t="s">
        <v>15</v>
      </c>
      <c r="B66" s="92">
        <v>67</v>
      </c>
      <c r="C66" s="87" t="s">
        <v>85</v>
      </c>
      <c r="D66" s="88" t="s">
        <v>33</v>
      </c>
      <c r="E66" s="31">
        <v>11.31</v>
      </c>
      <c r="F66" s="90">
        <v>48.59463285600002</v>
      </c>
      <c r="G66" s="28">
        <v>85</v>
      </c>
      <c r="H66" s="28">
        <f t="shared" si="1"/>
        <v>4130.54</v>
      </c>
    </row>
    <row r="67" spans="1:8" ht="12.75">
      <c r="A67" s="38" t="s">
        <v>15</v>
      </c>
      <c r="B67" s="86">
        <v>78</v>
      </c>
      <c r="C67" s="87" t="s">
        <v>86</v>
      </c>
      <c r="D67" s="88" t="s">
        <v>87</v>
      </c>
      <c r="E67" s="31">
        <v>8.61</v>
      </c>
      <c r="F67" s="90">
        <v>44.460143228</v>
      </c>
      <c r="G67" s="28">
        <v>1</v>
      </c>
      <c r="H67" s="28">
        <f t="shared" si="1"/>
        <v>44.46</v>
      </c>
    </row>
    <row r="68" spans="1:8" ht="12.75">
      <c r="A68" s="38" t="s">
        <v>15</v>
      </c>
      <c r="B68" s="92">
        <v>85</v>
      </c>
      <c r="C68" s="87" t="s">
        <v>489</v>
      </c>
      <c r="D68" s="88" t="s">
        <v>283</v>
      </c>
      <c r="E68" s="40">
        <v>10.92</v>
      </c>
      <c r="F68" s="90">
        <v>16.707193692</v>
      </c>
      <c r="G68" s="28">
        <v>3</v>
      </c>
      <c r="H68" s="28">
        <f t="shared" si="1"/>
        <v>50.12</v>
      </c>
    </row>
    <row r="69" spans="1:8" ht="12.75">
      <c r="A69" s="38" t="s">
        <v>15</v>
      </c>
      <c r="B69" s="86">
        <v>88</v>
      </c>
      <c r="C69" s="87" t="s">
        <v>200</v>
      </c>
      <c r="D69" s="93" t="s">
        <v>71</v>
      </c>
      <c r="E69" s="59">
        <v>175.44</v>
      </c>
      <c r="F69" s="90">
        <v>670.3723675639999</v>
      </c>
      <c r="G69" s="28">
        <v>1</v>
      </c>
      <c r="H69" s="28">
        <f t="shared" si="1"/>
        <v>670.37</v>
      </c>
    </row>
    <row r="70" spans="1:8" ht="12.75">
      <c r="A70" s="38" t="s">
        <v>15</v>
      </c>
      <c r="B70" s="86">
        <v>90</v>
      </c>
      <c r="C70" s="87" t="s">
        <v>90</v>
      </c>
      <c r="D70" s="93" t="s">
        <v>91</v>
      </c>
      <c r="E70" s="59">
        <v>140.87</v>
      </c>
      <c r="F70" s="90">
        <v>544.032750904</v>
      </c>
      <c r="G70" s="28">
        <v>14</v>
      </c>
      <c r="H70" s="28">
        <f t="shared" si="1"/>
        <v>7616.46</v>
      </c>
    </row>
    <row r="71" spans="1:8" ht="12.75">
      <c r="A71" s="38" t="s">
        <v>15</v>
      </c>
      <c r="B71" s="92">
        <v>91</v>
      </c>
      <c r="C71" s="87" t="s">
        <v>92</v>
      </c>
      <c r="D71" s="93" t="s">
        <v>41</v>
      </c>
      <c r="E71" s="59"/>
      <c r="F71" s="90">
        <v>99.50326330000001</v>
      </c>
      <c r="G71" s="28">
        <v>10</v>
      </c>
      <c r="H71" s="28">
        <f t="shared" si="1"/>
        <v>995.03</v>
      </c>
    </row>
    <row r="72" spans="1:8" ht="12.75">
      <c r="A72" s="38" t="s">
        <v>96</v>
      </c>
      <c r="B72" s="94" t="s">
        <v>97</v>
      </c>
      <c r="C72" s="87" t="s">
        <v>98</v>
      </c>
      <c r="D72" s="30" t="s">
        <v>39</v>
      </c>
      <c r="E72" s="23"/>
      <c r="F72" s="95">
        <v>12114.96</v>
      </c>
      <c r="G72" s="28"/>
      <c r="H72" s="28">
        <f t="shared" si="1"/>
        <v>0</v>
      </c>
    </row>
    <row r="73" spans="1:8" ht="12.75">
      <c r="A73" s="38" t="s">
        <v>96</v>
      </c>
      <c r="B73" s="94">
        <v>111</v>
      </c>
      <c r="C73" s="29" t="s">
        <v>99</v>
      </c>
      <c r="D73" s="30" t="s">
        <v>100</v>
      </c>
      <c r="E73" s="95"/>
      <c r="F73" s="90"/>
      <c r="G73" s="28">
        <v>0</v>
      </c>
      <c r="H73" s="28">
        <f t="shared" si="1"/>
        <v>0</v>
      </c>
    </row>
    <row r="74" spans="1:8" ht="12.75">
      <c r="A74" s="38" t="s">
        <v>96</v>
      </c>
      <c r="B74" s="94">
        <v>112</v>
      </c>
      <c r="C74" s="96" t="s">
        <v>101</v>
      </c>
      <c r="D74" s="30" t="s">
        <v>102</v>
      </c>
      <c r="E74" s="95">
        <v>12.03</v>
      </c>
      <c r="F74" s="90">
        <v>127.68838868200002</v>
      </c>
      <c r="G74" s="28">
        <v>12</v>
      </c>
      <c r="H74" s="28">
        <f t="shared" si="1"/>
        <v>1532.26</v>
      </c>
    </row>
    <row r="75" spans="1:8" ht="12.75">
      <c r="A75" s="38" t="s">
        <v>96</v>
      </c>
      <c r="B75" s="94"/>
      <c r="C75" s="29" t="s">
        <v>103</v>
      </c>
      <c r="D75" s="30"/>
      <c r="E75" s="95"/>
      <c r="F75" s="95">
        <v>206.96678766400004</v>
      </c>
      <c r="G75" s="28">
        <v>335.37</v>
      </c>
      <c r="H75" s="28">
        <f t="shared" si="1"/>
        <v>69410.45</v>
      </c>
    </row>
    <row r="76" spans="1:8" ht="12.75">
      <c r="A76" s="38" t="s">
        <v>96</v>
      </c>
      <c r="B76" s="94">
        <v>116</v>
      </c>
      <c r="C76" s="29" t="s">
        <v>104</v>
      </c>
      <c r="D76" s="30" t="s">
        <v>102</v>
      </c>
      <c r="E76" s="95">
        <v>4.24</v>
      </c>
      <c r="F76" s="90">
        <v>0</v>
      </c>
      <c r="G76" s="28">
        <v>0</v>
      </c>
      <c r="H76" s="28">
        <f t="shared" si="1"/>
        <v>0</v>
      </c>
    </row>
    <row r="77" spans="1:8" ht="12.75">
      <c r="A77" s="38" t="s">
        <v>96</v>
      </c>
      <c r="B77" s="94"/>
      <c r="C77" s="96" t="s">
        <v>105</v>
      </c>
      <c r="D77" s="30" t="s">
        <v>230</v>
      </c>
      <c r="E77" s="95"/>
      <c r="F77" s="95">
        <v>58.49499553400001</v>
      </c>
      <c r="G77" s="28">
        <v>2</v>
      </c>
      <c r="H77" s="28">
        <f t="shared" si="1"/>
        <v>116.99</v>
      </c>
    </row>
    <row r="78" spans="1:8" ht="12.75">
      <c r="A78" s="38" t="s">
        <v>96</v>
      </c>
      <c r="B78" s="94">
        <v>117</v>
      </c>
      <c r="C78" s="96" t="s">
        <v>106</v>
      </c>
      <c r="D78" s="30"/>
      <c r="E78" s="95">
        <v>4.24</v>
      </c>
      <c r="F78" s="90">
        <v>46.970225212</v>
      </c>
      <c r="G78" s="28">
        <v>2</v>
      </c>
      <c r="H78" s="28">
        <f t="shared" si="1"/>
        <v>93.94</v>
      </c>
    </row>
    <row r="79" spans="1:8" ht="12.75">
      <c r="A79" s="97"/>
      <c r="B79" s="98"/>
      <c r="C79" s="99"/>
      <c r="D79" s="100"/>
      <c r="E79" s="2"/>
      <c r="F79" s="40"/>
      <c r="G79" s="101"/>
      <c r="H79" s="37">
        <f>SUM(H47:H78)</f>
        <v>174222.45</v>
      </c>
    </row>
    <row r="80" spans="1:8" ht="12.75">
      <c r="A80" s="97"/>
      <c r="B80" s="98"/>
      <c r="C80" s="35"/>
      <c r="D80" s="100"/>
      <c r="E80" s="2"/>
      <c r="F80" s="2"/>
      <c r="G80" s="101"/>
      <c r="H80" s="10"/>
    </row>
    <row r="81" spans="1:8" ht="12.75">
      <c r="A81" s="67" t="s">
        <v>112</v>
      </c>
      <c r="B81" s="68"/>
      <c r="C81" s="69"/>
      <c r="D81" s="70"/>
      <c r="E81" s="70"/>
      <c r="F81" s="71"/>
      <c r="G81" s="100"/>
      <c r="H81" s="73"/>
    </row>
    <row r="82" spans="1:8" ht="13.5" customHeight="1">
      <c r="A82" s="74" t="s">
        <v>48</v>
      </c>
      <c r="B82" s="74" t="s">
        <v>48</v>
      </c>
      <c r="C82" s="75"/>
      <c r="D82" s="11" t="s">
        <v>49</v>
      </c>
      <c r="E82" s="74" t="s">
        <v>8</v>
      </c>
      <c r="F82" s="102" t="s">
        <v>9</v>
      </c>
      <c r="G82" s="17" t="s">
        <v>488</v>
      </c>
      <c r="H82" s="17"/>
    </row>
    <row r="83" spans="1:8" ht="12.75" customHeight="1">
      <c r="A83" s="77" t="s">
        <v>50</v>
      </c>
      <c r="B83" s="78" t="s">
        <v>51</v>
      </c>
      <c r="C83" s="79" t="s">
        <v>6</v>
      </c>
      <c r="D83" s="11"/>
      <c r="E83" s="77" t="s">
        <v>11</v>
      </c>
      <c r="F83" s="103" t="s">
        <v>52</v>
      </c>
      <c r="G83" s="81" t="s">
        <v>12</v>
      </c>
      <c r="H83" s="82" t="s">
        <v>13</v>
      </c>
    </row>
    <row r="84" spans="1:8" ht="12.75">
      <c r="A84" s="83" t="s">
        <v>53</v>
      </c>
      <c r="B84" s="78"/>
      <c r="C84" s="84"/>
      <c r="D84" s="11"/>
      <c r="E84" s="83" t="s">
        <v>14</v>
      </c>
      <c r="F84" s="104"/>
      <c r="G84" s="81"/>
      <c r="H84" s="82"/>
    </row>
    <row r="85" spans="1:8" ht="12.75">
      <c r="A85" s="38" t="s">
        <v>21</v>
      </c>
      <c r="B85" s="92">
        <v>19</v>
      </c>
      <c r="C85" s="87" t="s">
        <v>234</v>
      </c>
      <c r="D85" s="88" t="s">
        <v>126</v>
      </c>
      <c r="E85" s="31">
        <v>37.02</v>
      </c>
      <c r="F85" s="31">
        <v>57.188568460000006</v>
      </c>
      <c r="G85" s="28">
        <v>21</v>
      </c>
      <c r="H85" s="28">
        <f>ROUND(F85*G85,2)</f>
        <v>1200.96</v>
      </c>
    </row>
    <row r="86" spans="1:8" ht="12.75">
      <c r="A86" s="38" t="s">
        <v>21</v>
      </c>
      <c r="B86" s="92">
        <v>20</v>
      </c>
      <c r="C86" s="87" t="s">
        <v>490</v>
      </c>
      <c r="D86" s="88" t="s">
        <v>126</v>
      </c>
      <c r="E86" s="31">
        <v>279.75</v>
      </c>
      <c r="F86" s="31">
        <v>392.47256969399996</v>
      </c>
      <c r="G86" s="28"/>
      <c r="H86" s="28">
        <f>ROUND(F86*G86,2)</f>
        <v>0</v>
      </c>
    </row>
    <row r="87" spans="1:8" ht="12.75">
      <c r="A87" s="38" t="s">
        <v>21</v>
      </c>
      <c r="B87" s="92">
        <v>42</v>
      </c>
      <c r="C87" s="87" t="s">
        <v>491</v>
      </c>
      <c r="D87" s="186" t="s">
        <v>492</v>
      </c>
      <c r="E87" s="59">
        <v>49.23</v>
      </c>
      <c r="F87" s="278">
        <v>148.502619</v>
      </c>
      <c r="G87" s="28">
        <v>2</v>
      </c>
      <c r="H87" s="28">
        <f>ROUND(F87*G87,2)</f>
        <v>297.01</v>
      </c>
    </row>
    <row r="88" spans="1:8" ht="12.75">
      <c r="A88" s="38" t="s">
        <v>21</v>
      </c>
      <c r="B88" s="92">
        <v>47</v>
      </c>
      <c r="C88" s="87" t="s">
        <v>493</v>
      </c>
      <c r="D88" s="88" t="s">
        <v>33</v>
      </c>
      <c r="E88" s="40">
        <v>3.85</v>
      </c>
      <c r="F88" s="40">
        <v>74.479983302</v>
      </c>
      <c r="G88" s="28">
        <v>2</v>
      </c>
      <c r="H88" s="28">
        <f>ROUND(F88*G88,2)</f>
        <v>148.96</v>
      </c>
    </row>
    <row r="89" spans="1:8" ht="12.75">
      <c r="A89" s="38" t="s">
        <v>21</v>
      </c>
      <c r="B89" s="86">
        <v>64</v>
      </c>
      <c r="C89" s="29" t="s">
        <v>117</v>
      </c>
      <c r="D89" s="30" t="s">
        <v>118</v>
      </c>
      <c r="E89" s="31"/>
      <c r="F89" s="31">
        <v>1726.3139817600004</v>
      </c>
      <c r="G89" s="28">
        <v>4.6</v>
      </c>
      <c r="H89" s="28">
        <f>ROUND(F89*G89,2)</f>
        <v>7941.04</v>
      </c>
    </row>
    <row r="90" spans="1:8" ht="12.75">
      <c r="A90" s="98"/>
      <c r="B90" s="98"/>
      <c r="C90" s="42" t="s">
        <v>19</v>
      </c>
      <c r="D90" s="106"/>
      <c r="E90" s="2"/>
      <c r="F90" s="2"/>
      <c r="G90" s="107"/>
      <c r="H90" s="108">
        <f>SUM(H85:H89)</f>
        <v>9587.970000000001</v>
      </c>
    </row>
    <row r="91" spans="1:8" ht="12.75">
      <c r="A91" s="100"/>
      <c r="B91" s="98"/>
      <c r="C91" s="180"/>
      <c r="D91" s="114"/>
      <c r="E91" s="114"/>
      <c r="F91" s="57"/>
      <c r="G91" s="57"/>
      <c r="H91" s="58"/>
    </row>
    <row r="92" spans="1:8" ht="12.75">
      <c r="A92" s="67" t="s">
        <v>122</v>
      </c>
      <c r="B92" s="68"/>
      <c r="C92" s="69"/>
      <c r="D92" s="70"/>
      <c r="E92" s="70"/>
      <c r="F92" s="109"/>
      <c r="G92" s="110"/>
      <c r="H92" s="111"/>
    </row>
    <row r="93" spans="1:8" ht="13.5" customHeight="1">
      <c r="A93" s="74" t="s">
        <v>48</v>
      </c>
      <c r="B93" s="74" t="s">
        <v>48</v>
      </c>
      <c r="C93" s="75"/>
      <c r="D93" s="11" t="s">
        <v>49</v>
      </c>
      <c r="E93" s="74" t="s">
        <v>8</v>
      </c>
      <c r="F93" s="102" t="s">
        <v>9</v>
      </c>
      <c r="G93" s="17" t="s">
        <v>488</v>
      </c>
      <c r="H93" s="17"/>
    </row>
    <row r="94" spans="1:8" ht="12.75" customHeight="1">
      <c r="A94" s="77" t="s">
        <v>50</v>
      </c>
      <c r="B94" s="78" t="s">
        <v>51</v>
      </c>
      <c r="C94" s="79" t="s">
        <v>6</v>
      </c>
      <c r="D94" s="11"/>
      <c r="E94" s="77" t="s">
        <v>11</v>
      </c>
      <c r="F94" s="103" t="s">
        <v>52</v>
      </c>
      <c r="G94" s="81" t="s">
        <v>12</v>
      </c>
      <c r="H94" s="82" t="s">
        <v>13</v>
      </c>
    </row>
    <row r="95" spans="1:8" ht="12.75">
      <c r="A95" s="83" t="s">
        <v>53</v>
      </c>
      <c r="B95" s="78"/>
      <c r="C95" s="84"/>
      <c r="D95" s="11"/>
      <c r="E95" s="83" t="s">
        <v>14</v>
      </c>
      <c r="F95" s="104"/>
      <c r="G95" s="81"/>
      <c r="H95" s="82"/>
    </row>
    <row r="96" spans="1:8" ht="12.75">
      <c r="A96" s="112" t="s">
        <v>25</v>
      </c>
      <c r="B96" s="113">
        <v>1</v>
      </c>
      <c r="C96" s="87" t="s">
        <v>244</v>
      </c>
      <c r="D96" s="88" t="s">
        <v>217</v>
      </c>
      <c r="E96" s="31">
        <v>35.71</v>
      </c>
      <c r="F96" s="31">
        <v>187.339250834</v>
      </c>
      <c r="G96" s="28">
        <v>2</v>
      </c>
      <c r="H96" s="28">
        <f aca="true" t="shared" si="2" ref="H96:H105">ROUND(F96*G96,2)</f>
        <v>374.68</v>
      </c>
    </row>
    <row r="97" spans="1:8" ht="12.75">
      <c r="A97" s="112" t="s">
        <v>25</v>
      </c>
      <c r="B97" s="113">
        <v>17</v>
      </c>
      <c r="C97" s="87" t="s">
        <v>206</v>
      </c>
      <c r="D97" s="167" t="s">
        <v>207</v>
      </c>
      <c r="E97" s="31">
        <v>36.95</v>
      </c>
      <c r="F97" s="31">
        <v>87.571075448</v>
      </c>
      <c r="G97" s="28">
        <v>11</v>
      </c>
      <c r="H97" s="28">
        <f t="shared" si="2"/>
        <v>963.28</v>
      </c>
    </row>
    <row r="98" spans="1:8" ht="12.75">
      <c r="A98" s="112" t="s">
        <v>25</v>
      </c>
      <c r="B98" s="113">
        <v>22</v>
      </c>
      <c r="C98" s="87" t="s">
        <v>432</v>
      </c>
      <c r="D98" s="88" t="s">
        <v>126</v>
      </c>
      <c r="E98" s="31">
        <v>11.42</v>
      </c>
      <c r="F98" s="31">
        <v>129.922004452</v>
      </c>
      <c r="G98" s="28">
        <v>1</v>
      </c>
      <c r="H98" s="28">
        <f t="shared" si="2"/>
        <v>129.92</v>
      </c>
    </row>
    <row r="99" spans="1:8" ht="12.75">
      <c r="A99" s="112" t="s">
        <v>25</v>
      </c>
      <c r="B99" s="113">
        <v>38</v>
      </c>
      <c r="C99" s="87" t="s">
        <v>208</v>
      </c>
      <c r="D99" s="88" t="s">
        <v>209</v>
      </c>
      <c r="E99" s="31">
        <v>243.03</v>
      </c>
      <c r="F99" s="31">
        <v>993.442405288</v>
      </c>
      <c r="G99" s="28">
        <v>2</v>
      </c>
      <c r="H99" s="28">
        <f t="shared" si="2"/>
        <v>1986.88</v>
      </c>
    </row>
    <row r="100" spans="1:8" ht="12.75">
      <c r="A100" s="112" t="s">
        <v>25</v>
      </c>
      <c r="B100" s="113">
        <v>40</v>
      </c>
      <c r="C100" s="105" t="s">
        <v>494</v>
      </c>
      <c r="D100" s="88" t="s">
        <v>495</v>
      </c>
      <c r="E100" s="40">
        <v>551</v>
      </c>
      <c r="F100" s="40">
        <v>1746.9552415</v>
      </c>
      <c r="G100" s="28">
        <v>1</v>
      </c>
      <c r="H100" s="28">
        <f t="shared" si="2"/>
        <v>1746.96</v>
      </c>
    </row>
    <row r="101" spans="1:8" ht="12.75">
      <c r="A101" s="112" t="s">
        <v>25</v>
      </c>
      <c r="B101" s="113">
        <v>48</v>
      </c>
      <c r="C101" s="87" t="s">
        <v>212</v>
      </c>
      <c r="D101" s="88" t="s">
        <v>126</v>
      </c>
      <c r="E101" s="31">
        <v>103.72</v>
      </c>
      <c r="F101" s="31">
        <v>142.19772532000002</v>
      </c>
      <c r="G101" s="28">
        <v>4.4</v>
      </c>
      <c r="H101" s="28">
        <f t="shared" si="2"/>
        <v>625.67</v>
      </c>
    </row>
    <row r="102" spans="1:8" ht="12.75">
      <c r="A102" s="112" t="s">
        <v>25</v>
      </c>
      <c r="B102" s="113">
        <v>71</v>
      </c>
      <c r="C102" s="87" t="s">
        <v>443</v>
      </c>
      <c r="D102" s="93" t="s">
        <v>406</v>
      </c>
      <c r="E102" s="59">
        <v>2.74</v>
      </c>
      <c r="F102" s="40">
        <v>244.85839944200006</v>
      </c>
      <c r="G102" s="28">
        <v>1</v>
      </c>
      <c r="H102" s="28">
        <f t="shared" si="2"/>
        <v>244.86</v>
      </c>
    </row>
    <row r="103" spans="1:8" ht="12.75">
      <c r="A103" s="112" t="s">
        <v>25</v>
      </c>
      <c r="B103" s="91">
        <v>135</v>
      </c>
      <c r="C103" s="105" t="s">
        <v>245</v>
      </c>
      <c r="D103" s="88" t="s">
        <v>246</v>
      </c>
      <c r="E103" s="31">
        <v>42.01</v>
      </c>
      <c r="F103" s="31">
        <v>87.47795665000001</v>
      </c>
      <c r="G103" s="28"/>
      <c r="H103" s="28">
        <f t="shared" si="2"/>
        <v>0</v>
      </c>
    </row>
    <row r="104" spans="1:8" ht="12.75">
      <c r="A104" s="112" t="s">
        <v>25</v>
      </c>
      <c r="B104" s="91">
        <v>137</v>
      </c>
      <c r="C104" s="105" t="s">
        <v>218</v>
      </c>
      <c r="D104" s="88" t="s">
        <v>219</v>
      </c>
      <c r="E104" s="31"/>
      <c r="F104" s="31">
        <v>16.591121344</v>
      </c>
      <c r="G104" s="28">
        <v>14.2</v>
      </c>
      <c r="H104" s="28">
        <f t="shared" si="2"/>
        <v>235.59</v>
      </c>
    </row>
    <row r="105" spans="1:8" ht="12.75">
      <c r="A105" s="112" t="s">
        <v>25</v>
      </c>
      <c r="B105" s="91">
        <v>138</v>
      </c>
      <c r="C105" s="105" t="s">
        <v>220</v>
      </c>
      <c r="D105" s="88" t="s">
        <v>221</v>
      </c>
      <c r="E105" s="31">
        <v>37.84</v>
      </c>
      <c r="F105" s="31">
        <v>88.48777544800002</v>
      </c>
      <c r="G105" s="28">
        <v>14.2</v>
      </c>
      <c r="H105" s="28">
        <f t="shared" si="2"/>
        <v>1256.53</v>
      </c>
    </row>
    <row r="106" spans="1:8" ht="12.75">
      <c r="A106" s="100"/>
      <c r="B106" s="98"/>
      <c r="C106" s="42"/>
      <c r="D106" s="106"/>
      <c r="E106" s="2"/>
      <c r="F106" s="2"/>
      <c r="G106" s="107"/>
      <c r="H106" s="108">
        <f>SUM(H96:H105)</f>
        <v>7564.37</v>
      </c>
    </row>
    <row r="107" spans="1:8" ht="12.75">
      <c r="A107" s="257"/>
      <c r="B107" s="257"/>
      <c r="C107" s="257"/>
      <c r="D107" s="257"/>
      <c r="E107" s="257"/>
      <c r="F107" s="2"/>
      <c r="G107" s="107"/>
      <c r="H107" s="48"/>
    </row>
    <row r="108" spans="1:8" ht="12.75">
      <c r="A108" s="98"/>
      <c r="B108" s="98"/>
      <c r="C108" s="118" t="s">
        <v>30</v>
      </c>
      <c r="D108" s="119"/>
      <c r="E108" s="2"/>
      <c r="F108" s="2"/>
      <c r="G108" s="120"/>
      <c r="H108" s="111"/>
    </row>
    <row r="109" spans="1:8" ht="13.5" customHeight="1">
      <c r="A109" s="74" t="s">
        <v>48</v>
      </c>
      <c r="B109" s="74" t="s">
        <v>48</v>
      </c>
      <c r="C109" s="75"/>
      <c r="D109" s="11" t="s">
        <v>49</v>
      </c>
      <c r="E109" s="74" t="s">
        <v>8</v>
      </c>
      <c r="F109" s="102" t="s">
        <v>9</v>
      </c>
      <c r="G109" s="17" t="s">
        <v>488</v>
      </c>
      <c r="H109" s="17"/>
    </row>
    <row r="110" spans="1:8" ht="12.75" customHeight="1">
      <c r="A110" s="77" t="s">
        <v>50</v>
      </c>
      <c r="B110" s="78" t="s">
        <v>51</v>
      </c>
      <c r="C110" s="79" t="s">
        <v>6</v>
      </c>
      <c r="D110" s="11"/>
      <c r="E110" s="77" t="s">
        <v>11</v>
      </c>
      <c r="F110" s="103" t="s">
        <v>52</v>
      </c>
      <c r="G110" s="81" t="s">
        <v>12</v>
      </c>
      <c r="H110" s="258" t="s">
        <v>13</v>
      </c>
    </row>
    <row r="111" spans="1:8" ht="12.75">
      <c r="A111" s="83" t="s">
        <v>53</v>
      </c>
      <c r="B111" s="78"/>
      <c r="C111" s="84"/>
      <c r="D111" s="11"/>
      <c r="E111" s="83" t="s">
        <v>14</v>
      </c>
      <c r="F111" s="104"/>
      <c r="G111" s="81"/>
      <c r="H111" s="258"/>
    </row>
    <row r="112" spans="1:8" ht="12.75">
      <c r="A112" s="112" t="s">
        <v>31</v>
      </c>
      <c r="B112" s="113"/>
      <c r="C112" s="87" t="s">
        <v>140</v>
      </c>
      <c r="D112" s="88"/>
      <c r="E112" s="31"/>
      <c r="F112" s="31"/>
      <c r="G112" s="26"/>
      <c r="H112" s="165"/>
    </row>
    <row r="113" spans="1:8" ht="12.75">
      <c r="A113" s="112" t="s">
        <v>31</v>
      </c>
      <c r="B113" s="113">
        <v>1</v>
      </c>
      <c r="C113" s="89" t="s">
        <v>141</v>
      </c>
      <c r="D113" s="88" t="s">
        <v>142</v>
      </c>
      <c r="E113" s="31">
        <v>61.99</v>
      </c>
      <c r="F113" s="31">
        <v>121.02360538</v>
      </c>
      <c r="G113" s="28">
        <v>10</v>
      </c>
      <c r="H113" s="28">
        <f aca="true" t="shared" si="3" ref="H113:H122">ROUND(F113*G113,2)</f>
        <v>1210.24</v>
      </c>
    </row>
    <row r="114" spans="1:8" ht="12.75">
      <c r="A114" s="112" t="s">
        <v>31</v>
      </c>
      <c r="B114" s="113">
        <v>4</v>
      </c>
      <c r="C114" s="87" t="s">
        <v>145</v>
      </c>
      <c r="D114" s="88" t="s">
        <v>33</v>
      </c>
      <c r="E114" s="31">
        <v>70.02</v>
      </c>
      <c r="F114" s="31">
        <v>106.42494322799999</v>
      </c>
      <c r="G114" s="28">
        <v>6</v>
      </c>
      <c r="H114" s="28">
        <f t="shared" si="3"/>
        <v>638.55</v>
      </c>
    </row>
    <row r="115" spans="1:8" ht="12.75">
      <c r="A115" s="112" t="s">
        <v>31</v>
      </c>
      <c r="B115" s="113">
        <v>8</v>
      </c>
      <c r="C115" s="87" t="s">
        <v>222</v>
      </c>
      <c r="D115" s="88" t="s">
        <v>33</v>
      </c>
      <c r="E115" s="31">
        <v>48.51</v>
      </c>
      <c r="F115" s="31">
        <v>124.29137699399999</v>
      </c>
      <c r="G115" s="28">
        <v>1</v>
      </c>
      <c r="H115" s="28">
        <f t="shared" si="3"/>
        <v>124.29</v>
      </c>
    </row>
    <row r="116" spans="1:8" ht="12.75">
      <c r="A116" s="112" t="s">
        <v>31</v>
      </c>
      <c r="B116" s="113">
        <v>10</v>
      </c>
      <c r="C116" s="87" t="s">
        <v>150</v>
      </c>
      <c r="D116" s="88" t="s">
        <v>151</v>
      </c>
      <c r="E116" s="31">
        <v>243.51</v>
      </c>
      <c r="F116" s="31">
        <v>382.31528237400005</v>
      </c>
      <c r="G116" s="28">
        <v>8</v>
      </c>
      <c r="H116" s="28">
        <f t="shared" si="3"/>
        <v>3058.52</v>
      </c>
    </row>
    <row r="117" spans="1:8" ht="12.75">
      <c r="A117" s="112" t="s">
        <v>31</v>
      </c>
      <c r="B117" s="113">
        <v>16</v>
      </c>
      <c r="C117" s="87" t="s">
        <v>154</v>
      </c>
      <c r="D117" s="122" t="s">
        <v>33</v>
      </c>
      <c r="E117" s="40">
        <v>3991.38</v>
      </c>
      <c r="F117" s="123">
        <v>741.3549730940001</v>
      </c>
      <c r="G117" s="28">
        <v>90</v>
      </c>
      <c r="H117" s="28">
        <f t="shared" si="3"/>
        <v>66721.95</v>
      </c>
    </row>
    <row r="118" spans="1:8" ht="12.75">
      <c r="A118" s="112" t="s">
        <v>31</v>
      </c>
      <c r="B118" s="113">
        <v>17</v>
      </c>
      <c r="C118" s="87" t="s">
        <v>155</v>
      </c>
      <c r="D118" s="115" t="s">
        <v>156</v>
      </c>
      <c r="E118" s="124">
        <v>367.61</v>
      </c>
      <c r="F118" s="40">
        <v>515.855672912</v>
      </c>
      <c r="G118" s="28">
        <v>2</v>
      </c>
      <c r="H118" s="28">
        <f t="shared" si="3"/>
        <v>1031.71</v>
      </c>
    </row>
    <row r="119" spans="1:8" ht="12.75">
      <c r="A119" s="112" t="s">
        <v>31</v>
      </c>
      <c r="B119" s="113">
        <v>19</v>
      </c>
      <c r="C119" s="87" t="s">
        <v>224</v>
      </c>
      <c r="D119" s="88" t="s">
        <v>33</v>
      </c>
      <c r="E119" s="26">
        <v>154.06</v>
      </c>
      <c r="F119" s="31">
        <v>179.645565306</v>
      </c>
      <c r="G119" s="28"/>
      <c r="H119" s="28">
        <f t="shared" si="3"/>
        <v>0</v>
      </c>
    </row>
    <row r="120" spans="1:8" ht="12.75">
      <c r="A120" s="112" t="s">
        <v>31</v>
      </c>
      <c r="B120" s="113">
        <v>20</v>
      </c>
      <c r="C120" s="87" t="s">
        <v>158</v>
      </c>
      <c r="D120" s="88" t="s">
        <v>33</v>
      </c>
      <c r="E120" s="26">
        <v>9.62</v>
      </c>
      <c r="F120" s="31">
        <v>30.872365306</v>
      </c>
      <c r="G120" s="28">
        <v>91</v>
      </c>
      <c r="H120" s="28">
        <f t="shared" si="3"/>
        <v>2809.39</v>
      </c>
    </row>
    <row r="121" spans="1:8" ht="12.75">
      <c r="A121" s="112" t="s">
        <v>31</v>
      </c>
      <c r="B121" s="113">
        <v>38</v>
      </c>
      <c r="C121" s="87" t="s">
        <v>160</v>
      </c>
      <c r="D121" s="88" t="s">
        <v>161</v>
      </c>
      <c r="E121" s="40">
        <v>1971.04</v>
      </c>
      <c r="F121" s="40">
        <v>2363.68564805</v>
      </c>
      <c r="G121" s="28">
        <v>2</v>
      </c>
      <c r="H121" s="28">
        <f t="shared" si="3"/>
        <v>4727.37</v>
      </c>
    </row>
    <row r="122" spans="1:8" ht="12.75">
      <c r="A122" s="112" t="s">
        <v>31</v>
      </c>
      <c r="B122" s="113">
        <v>48</v>
      </c>
      <c r="C122" s="87" t="s">
        <v>496</v>
      </c>
      <c r="D122" s="88" t="s">
        <v>167</v>
      </c>
      <c r="E122" s="31">
        <v>145.65</v>
      </c>
      <c r="F122" s="31">
        <v>174.097205184</v>
      </c>
      <c r="G122" s="28">
        <v>14</v>
      </c>
      <c r="H122" s="28">
        <f t="shared" si="3"/>
        <v>2437.36</v>
      </c>
    </row>
    <row r="123" spans="1:8" ht="12.75">
      <c r="A123" s="98"/>
      <c r="B123" s="98"/>
      <c r="C123" s="42" t="s">
        <v>19</v>
      </c>
      <c r="D123" s="106"/>
      <c r="E123" s="2"/>
      <c r="F123" s="2"/>
      <c r="G123" s="107"/>
      <c r="H123" s="108">
        <f>SUM(H113:H122)</f>
        <v>82759.38</v>
      </c>
    </row>
    <row r="124" spans="1:8" ht="12.75">
      <c r="A124" s="98"/>
      <c r="B124" s="98"/>
      <c r="C124" s="42"/>
      <c r="D124" s="153"/>
      <c r="E124" s="153"/>
      <c r="F124" s="114"/>
      <c r="G124" s="114"/>
      <c r="H124" s="48"/>
    </row>
    <row r="125" spans="1:8" ht="12.75">
      <c r="A125" s="67" t="s">
        <v>162</v>
      </c>
      <c r="B125" s="68"/>
      <c r="C125" s="69"/>
      <c r="D125" s="70"/>
      <c r="E125" s="70"/>
      <c r="F125" s="109"/>
      <c r="G125" s="107"/>
      <c r="H125" s="48"/>
    </row>
    <row r="126" spans="1:8" ht="13.5" customHeight="1">
      <c r="A126" s="74" t="s">
        <v>48</v>
      </c>
      <c r="B126" s="74" t="s">
        <v>48</v>
      </c>
      <c r="C126" s="75"/>
      <c r="D126" s="11" t="s">
        <v>49</v>
      </c>
      <c r="E126" s="74" t="s">
        <v>8</v>
      </c>
      <c r="F126" s="102" t="s">
        <v>9</v>
      </c>
      <c r="G126" s="17" t="s">
        <v>488</v>
      </c>
      <c r="H126" s="17"/>
    </row>
    <row r="127" spans="1:8" ht="12.75" customHeight="1">
      <c r="A127" s="77" t="s">
        <v>50</v>
      </c>
      <c r="B127" s="78" t="s">
        <v>51</v>
      </c>
      <c r="C127" s="79" t="s">
        <v>6</v>
      </c>
      <c r="D127" s="11"/>
      <c r="E127" s="77" t="s">
        <v>11</v>
      </c>
      <c r="F127" s="103" t="s">
        <v>52</v>
      </c>
      <c r="G127" s="81" t="s">
        <v>12</v>
      </c>
      <c r="H127" s="82" t="s">
        <v>13</v>
      </c>
    </row>
    <row r="128" spans="1:8" ht="12.75">
      <c r="A128" s="83" t="s">
        <v>53</v>
      </c>
      <c r="B128" s="78"/>
      <c r="C128" s="84"/>
      <c r="D128" s="11"/>
      <c r="E128" s="83" t="s">
        <v>14</v>
      </c>
      <c r="F128" s="104"/>
      <c r="G128" s="81"/>
      <c r="H128" s="82"/>
    </row>
    <row r="129" spans="1:8" ht="12.75">
      <c r="A129" s="112" t="s">
        <v>163</v>
      </c>
      <c r="B129" s="125">
        <v>1</v>
      </c>
      <c r="C129" s="87" t="s">
        <v>277</v>
      </c>
      <c r="D129" s="88" t="s">
        <v>278</v>
      </c>
      <c r="E129" s="31"/>
      <c r="F129" s="31">
        <v>955.419379312</v>
      </c>
      <c r="G129" s="28"/>
      <c r="H129" s="28">
        <f aca="true" t="shared" si="4" ref="H129:H135">ROUND(F129*G129,2)</f>
        <v>0</v>
      </c>
    </row>
    <row r="130" spans="1:8" ht="12.75">
      <c r="A130" s="112" t="s">
        <v>163</v>
      </c>
      <c r="B130" s="113">
        <v>2</v>
      </c>
      <c r="C130" s="87" t="s">
        <v>279</v>
      </c>
      <c r="D130" s="88" t="s">
        <v>278</v>
      </c>
      <c r="E130" s="31"/>
      <c r="F130" s="31">
        <v>1912.621257466</v>
      </c>
      <c r="G130" s="28"/>
      <c r="H130" s="28">
        <f t="shared" si="4"/>
        <v>0</v>
      </c>
    </row>
    <row r="131" spans="1:8" ht="12.75">
      <c r="A131" s="112" t="s">
        <v>163</v>
      </c>
      <c r="B131" s="125">
        <v>8</v>
      </c>
      <c r="C131" s="87" t="s">
        <v>248</v>
      </c>
      <c r="D131" s="88" t="s">
        <v>114</v>
      </c>
      <c r="E131" s="31">
        <v>1092.05</v>
      </c>
      <c r="F131" s="31">
        <v>1467.890857238</v>
      </c>
      <c r="G131" s="28"/>
      <c r="H131" s="28">
        <f t="shared" si="4"/>
        <v>0</v>
      </c>
    </row>
    <row r="132" spans="1:8" ht="12.75">
      <c r="A132" s="112" t="s">
        <v>163</v>
      </c>
      <c r="B132" s="125">
        <v>9</v>
      </c>
      <c r="C132" s="87" t="s">
        <v>164</v>
      </c>
      <c r="D132" s="88" t="s">
        <v>165</v>
      </c>
      <c r="E132" s="31">
        <v>32.84</v>
      </c>
      <c r="F132" s="31">
        <v>171.042572912</v>
      </c>
      <c r="G132" s="28">
        <v>12</v>
      </c>
      <c r="H132" s="28">
        <f t="shared" si="4"/>
        <v>2052.51</v>
      </c>
    </row>
    <row r="133" spans="1:8" ht="12.75">
      <c r="A133" s="112" t="s">
        <v>163</v>
      </c>
      <c r="B133" s="125">
        <v>23</v>
      </c>
      <c r="C133" s="87" t="s">
        <v>471</v>
      </c>
      <c r="D133" s="88" t="s">
        <v>116</v>
      </c>
      <c r="E133" s="181">
        <v>16.71</v>
      </c>
      <c r="F133" s="40">
        <v>95.596897248</v>
      </c>
      <c r="G133" s="28">
        <v>15</v>
      </c>
      <c r="H133" s="28">
        <f t="shared" si="4"/>
        <v>1433.95</v>
      </c>
    </row>
    <row r="134" spans="1:8" ht="12.75">
      <c r="A134" s="112" t="s">
        <v>163</v>
      </c>
      <c r="B134" s="91">
        <v>40</v>
      </c>
      <c r="C134" s="89" t="s">
        <v>497</v>
      </c>
      <c r="D134" s="93" t="s">
        <v>170</v>
      </c>
      <c r="E134" s="59">
        <v>4.12</v>
      </c>
      <c r="F134" s="40">
        <v>231.03342467399997</v>
      </c>
      <c r="G134" s="28">
        <v>3</v>
      </c>
      <c r="H134" s="28">
        <f t="shared" si="4"/>
        <v>693.1</v>
      </c>
    </row>
    <row r="135" spans="1:8" ht="25.5" customHeight="1">
      <c r="A135" s="22"/>
      <c r="B135" s="86">
        <v>50</v>
      </c>
      <c r="C135" s="105" t="s">
        <v>407</v>
      </c>
      <c r="D135" s="93" t="s">
        <v>172</v>
      </c>
      <c r="E135" s="126">
        <v>13.01</v>
      </c>
      <c r="F135" s="40">
        <v>123.84801205199999</v>
      </c>
      <c r="G135" s="28">
        <v>20</v>
      </c>
      <c r="H135" s="28">
        <f t="shared" si="4"/>
        <v>2476.96</v>
      </c>
    </row>
    <row r="136" spans="1:8" ht="12.75">
      <c r="A136" s="98"/>
      <c r="B136" s="98"/>
      <c r="C136" s="42" t="s">
        <v>19</v>
      </c>
      <c r="D136" s="106"/>
      <c r="E136" s="106"/>
      <c r="F136" s="107"/>
      <c r="G136" s="128"/>
      <c r="H136" s="60">
        <f>SUM(H129:H135)</f>
        <v>6656.52</v>
      </c>
    </row>
    <row r="137" spans="1:8" ht="12.75">
      <c r="A137" s="98"/>
      <c r="B137" s="98"/>
      <c r="C137" s="42"/>
      <c r="D137" s="106"/>
      <c r="E137" s="106"/>
      <c r="F137" s="107"/>
      <c r="G137" s="170"/>
      <c r="H137" s="48"/>
    </row>
    <row r="138" spans="1:8" ht="12.75">
      <c r="A138" s="98"/>
      <c r="B138" s="98"/>
      <c r="C138" s="129" t="s">
        <v>36</v>
      </c>
      <c r="D138" s="57"/>
      <c r="E138" s="57"/>
      <c r="F138" s="57"/>
      <c r="G138" s="57"/>
      <c r="H138" s="58"/>
    </row>
    <row r="139" spans="1:8" ht="12.75" customHeight="1">
      <c r="A139" s="74" t="s">
        <v>48</v>
      </c>
      <c r="B139" s="74" t="s">
        <v>48</v>
      </c>
      <c r="C139" s="75"/>
      <c r="D139" s="11" t="s">
        <v>49</v>
      </c>
      <c r="E139" s="74" t="s">
        <v>8</v>
      </c>
      <c r="F139" s="130" t="s">
        <v>173</v>
      </c>
      <c r="G139" s="17" t="s">
        <v>488</v>
      </c>
      <c r="H139" s="17"/>
    </row>
    <row r="140" spans="1:8" ht="12.75" customHeight="1">
      <c r="A140" s="77" t="s">
        <v>50</v>
      </c>
      <c r="B140" s="78" t="s">
        <v>51</v>
      </c>
      <c r="C140" s="79" t="s">
        <v>6</v>
      </c>
      <c r="D140" s="11"/>
      <c r="E140" s="77" t="s">
        <v>11</v>
      </c>
      <c r="F140" s="130"/>
      <c r="G140" s="81" t="s">
        <v>12</v>
      </c>
      <c r="H140" s="82" t="s">
        <v>13</v>
      </c>
    </row>
    <row r="141" spans="1:8" ht="12.75">
      <c r="A141" s="83" t="s">
        <v>53</v>
      </c>
      <c r="B141" s="78"/>
      <c r="C141" s="84"/>
      <c r="D141" s="11"/>
      <c r="E141" s="83" t="s">
        <v>14</v>
      </c>
      <c r="F141" s="130"/>
      <c r="G141" s="81"/>
      <c r="H141" s="82"/>
    </row>
    <row r="142" spans="1:8" ht="12.75">
      <c r="A142" s="112" t="s">
        <v>37</v>
      </c>
      <c r="B142" s="185">
        <v>5</v>
      </c>
      <c r="C142" s="87" t="s">
        <v>498</v>
      </c>
      <c r="D142" s="93" t="s">
        <v>499</v>
      </c>
      <c r="E142" s="59"/>
      <c r="F142" s="40">
        <v>86.76</v>
      </c>
      <c r="G142" s="28"/>
      <c r="H142" s="28"/>
    </row>
    <row r="143" spans="1:8" ht="12.75">
      <c r="A143" s="22" t="s">
        <v>37</v>
      </c>
      <c r="B143" s="22">
        <v>33</v>
      </c>
      <c r="C143" s="87" t="s">
        <v>174</v>
      </c>
      <c r="D143" s="115" t="s">
        <v>39</v>
      </c>
      <c r="E143" s="116">
        <v>3468.64</v>
      </c>
      <c r="F143" s="116">
        <v>4281.3</v>
      </c>
      <c r="G143" s="28">
        <v>1</v>
      </c>
      <c r="H143" s="28">
        <v>21406.5</v>
      </c>
    </row>
    <row r="144" spans="1:8" ht="12.75">
      <c r="A144" s="22" t="s">
        <v>37</v>
      </c>
      <c r="B144" s="22">
        <v>48</v>
      </c>
      <c r="C144" s="279"/>
      <c r="D144" s="115"/>
      <c r="E144" s="116"/>
      <c r="F144" s="116"/>
      <c r="G144" s="160"/>
      <c r="H144" s="160"/>
    </row>
    <row r="145" spans="1:8" ht="12.75">
      <c r="A145" s="22" t="s">
        <v>37</v>
      </c>
      <c r="B145" s="22">
        <v>56</v>
      </c>
      <c r="C145" s="87" t="s">
        <v>176</v>
      </c>
      <c r="D145" s="115" t="s">
        <v>39</v>
      </c>
      <c r="E145" s="116"/>
      <c r="F145" s="116">
        <v>403</v>
      </c>
      <c r="G145" s="28">
        <v>5</v>
      </c>
      <c r="H145" s="28">
        <v>2015</v>
      </c>
    </row>
    <row r="146" spans="1:8" ht="12.75">
      <c r="A146" s="131"/>
      <c r="B146" s="131"/>
      <c r="C146" s="56" t="s">
        <v>19</v>
      </c>
      <c r="D146" s="132"/>
      <c r="E146" s="132"/>
      <c r="F146" s="133"/>
      <c r="G146" s="134"/>
      <c r="H146" s="108">
        <f>SUM(H142:H145)</f>
        <v>23421.5</v>
      </c>
    </row>
    <row r="147" spans="1:8" ht="12.75">
      <c r="A147" s="98"/>
      <c r="B147" s="98"/>
      <c r="C147" s="42"/>
      <c r="D147" s="106"/>
      <c r="E147" s="110"/>
      <c r="F147" s="107"/>
      <c r="G147" s="107"/>
      <c r="H147" s="48"/>
    </row>
    <row r="148" spans="1:8" ht="12.75" customHeight="1">
      <c r="A148" s="74" t="s">
        <v>48</v>
      </c>
      <c r="B148" s="74" t="s">
        <v>48</v>
      </c>
      <c r="C148" s="75"/>
      <c r="D148" s="11" t="s">
        <v>49</v>
      </c>
      <c r="E148" s="74" t="s">
        <v>8</v>
      </c>
      <c r="F148" s="130" t="s">
        <v>173</v>
      </c>
      <c r="G148" s="17" t="s">
        <v>488</v>
      </c>
      <c r="H148" s="17"/>
    </row>
    <row r="149" spans="1:8" ht="12.75" customHeight="1">
      <c r="A149" s="77" t="s">
        <v>50</v>
      </c>
      <c r="B149" s="78" t="s">
        <v>51</v>
      </c>
      <c r="C149" s="79" t="s">
        <v>6</v>
      </c>
      <c r="D149" s="11"/>
      <c r="E149" s="77" t="s">
        <v>11</v>
      </c>
      <c r="F149" s="130"/>
      <c r="G149" s="81" t="s">
        <v>12</v>
      </c>
      <c r="H149" s="82" t="s">
        <v>13</v>
      </c>
    </row>
    <row r="150" spans="1:8" ht="12.75">
      <c r="A150" s="83" t="s">
        <v>53</v>
      </c>
      <c r="B150" s="78"/>
      <c r="C150" s="84"/>
      <c r="D150" s="11"/>
      <c r="E150" s="83" t="s">
        <v>14</v>
      </c>
      <c r="F150" s="130"/>
      <c r="G150" s="81"/>
      <c r="H150" s="82"/>
    </row>
    <row r="151" spans="1:8" ht="12.75">
      <c r="A151" s="135"/>
      <c r="B151" s="23">
        <v>1</v>
      </c>
      <c r="C151" s="29" t="s">
        <v>290</v>
      </c>
      <c r="D151" s="30" t="s">
        <v>39</v>
      </c>
      <c r="E151" s="59"/>
      <c r="F151" s="40">
        <v>964.2857142857143</v>
      </c>
      <c r="G151" s="28">
        <v>2</v>
      </c>
      <c r="H151" s="28">
        <f aca="true" t="shared" si="5" ref="H151:H158">ROUND(F151*G151,2)</f>
        <v>1928.57</v>
      </c>
    </row>
    <row r="152" spans="1:8" ht="12.75">
      <c r="A152" s="135"/>
      <c r="B152" s="23">
        <v>5</v>
      </c>
      <c r="C152" s="29" t="s">
        <v>291</v>
      </c>
      <c r="D152" s="30" t="s">
        <v>39</v>
      </c>
      <c r="E152" s="59"/>
      <c r="F152" s="40">
        <v>3000</v>
      </c>
      <c r="G152" s="28"/>
      <c r="H152" s="28">
        <f t="shared" si="5"/>
        <v>0</v>
      </c>
    </row>
    <row r="153" spans="1:8" ht="12.75">
      <c r="A153" s="135"/>
      <c r="B153" s="23">
        <v>6</v>
      </c>
      <c r="C153" s="29" t="s">
        <v>292</v>
      </c>
      <c r="D153" s="30" t="s">
        <v>39</v>
      </c>
      <c r="E153" s="59"/>
      <c r="F153" s="40">
        <v>142.5</v>
      </c>
      <c r="G153" s="28"/>
      <c r="H153" s="28">
        <f t="shared" si="5"/>
        <v>0</v>
      </c>
    </row>
    <row r="154" spans="1:8" ht="12.75">
      <c r="A154" s="135"/>
      <c r="B154" s="23">
        <v>8</v>
      </c>
      <c r="C154" s="50" t="s">
        <v>500</v>
      </c>
      <c r="D154" s="30"/>
      <c r="E154" s="59"/>
      <c r="F154" s="40"/>
      <c r="G154" s="28"/>
      <c r="H154" s="28"/>
    </row>
    <row r="155" spans="1:8" ht="12.75">
      <c r="A155" s="135"/>
      <c r="B155" s="23">
        <v>9</v>
      </c>
      <c r="C155" s="50" t="s">
        <v>501</v>
      </c>
      <c r="D155" s="30"/>
      <c r="E155" s="59"/>
      <c r="F155" s="40"/>
      <c r="G155" s="28"/>
      <c r="H155" s="28"/>
    </row>
    <row r="156" spans="1:8" ht="12.75">
      <c r="A156" s="135"/>
      <c r="B156" s="23">
        <v>14</v>
      </c>
      <c r="C156" s="29" t="s">
        <v>177</v>
      </c>
      <c r="D156" s="30" t="s">
        <v>39</v>
      </c>
      <c r="E156" s="40"/>
      <c r="F156" s="40">
        <v>282.203333333333</v>
      </c>
      <c r="G156" s="28">
        <v>1</v>
      </c>
      <c r="H156" s="28">
        <f t="shared" si="5"/>
        <v>282.2</v>
      </c>
    </row>
    <row r="157" spans="1:8" ht="12.75">
      <c r="A157" s="135"/>
      <c r="B157" s="23">
        <v>15</v>
      </c>
      <c r="C157" s="29" t="s">
        <v>502</v>
      </c>
      <c r="D157" s="30" t="s">
        <v>39</v>
      </c>
      <c r="E157" s="40"/>
      <c r="F157" s="40"/>
      <c r="G157" s="28"/>
      <c r="H157" s="28"/>
    </row>
    <row r="158" spans="1:8" ht="12.75">
      <c r="A158" s="135"/>
      <c r="B158" s="23">
        <v>16</v>
      </c>
      <c r="C158" s="29" t="s">
        <v>178</v>
      </c>
      <c r="D158" s="30" t="s">
        <v>39</v>
      </c>
      <c r="E158" s="40"/>
      <c r="F158" s="40">
        <v>380.08</v>
      </c>
      <c r="G158" s="28">
        <v>1</v>
      </c>
      <c r="H158" s="28">
        <f t="shared" si="5"/>
        <v>380.08</v>
      </c>
    </row>
    <row r="159" spans="1:8" ht="12.75">
      <c r="A159" s="136"/>
      <c r="B159" s="137"/>
      <c r="C159" s="138" t="s">
        <v>19</v>
      </c>
      <c r="D159" s="139"/>
      <c r="E159" s="140"/>
      <c r="F159" s="140"/>
      <c r="G159" s="141"/>
      <c r="H159" s="60">
        <f>SUM(H151:H158)</f>
        <v>2590.85</v>
      </c>
    </row>
    <row r="160" spans="1:8" ht="12.75">
      <c r="A160" s="131"/>
      <c r="B160" s="131"/>
      <c r="C160" s="56"/>
      <c r="D160" s="139"/>
      <c r="E160" s="133"/>
      <c r="F160" s="133"/>
      <c r="G160" s="128"/>
      <c r="H160" s="52"/>
    </row>
    <row r="161" spans="1:9" ht="12.75">
      <c r="A161" s="280"/>
      <c r="B161" s="131"/>
      <c r="C161" s="56"/>
      <c r="D161" s="139"/>
      <c r="E161" s="133"/>
      <c r="F161" s="133"/>
      <c r="G161" s="128"/>
      <c r="H161" s="281"/>
      <c r="I161" s="282"/>
    </row>
    <row r="162" spans="1:8" ht="12.75" customHeight="1">
      <c r="A162" s="74" t="s">
        <v>48</v>
      </c>
      <c r="B162" s="74" t="s">
        <v>48</v>
      </c>
      <c r="C162" s="75"/>
      <c r="D162" s="11" t="s">
        <v>49</v>
      </c>
      <c r="E162" s="74" t="s">
        <v>8</v>
      </c>
      <c r="F162" s="130" t="s">
        <v>173</v>
      </c>
      <c r="G162" s="17" t="s">
        <v>488</v>
      </c>
      <c r="H162" s="17"/>
    </row>
    <row r="163" spans="1:8" ht="12.75" customHeight="1">
      <c r="A163" s="77" t="s">
        <v>50</v>
      </c>
      <c r="B163" s="78" t="s">
        <v>51</v>
      </c>
      <c r="C163" s="79" t="s">
        <v>6</v>
      </c>
      <c r="D163" s="11"/>
      <c r="E163" s="77" t="s">
        <v>11</v>
      </c>
      <c r="F163" s="130"/>
      <c r="G163" s="81" t="s">
        <v>12</v>
      </c>
      <c r="H163" s="82" t="s">
        <v>13</v>
      </c>
    </row>
    <row r="164" spans="1:8" ht="12.75">
      <c r="A164" s="83" t="s">
        <v>53</v>
      </c>
      <c r="B164" s="78"/>
      <c r="C164" s="84"/>
      <c r="D164" s="11"/>
      <c r="E164" s="83" t="s">
        <v>14</v>
      </c>
      <c r="F164" s="130"/>
      <c r="G164" s="81"/>
      <c r="H164" s="82"/>
    </row>
    <row r="165" spans="1:8" ht="12.75">
      <c r="A165" s="135"/>
      <c r="B165" s="23">
        <v>19</v>
      </c>
      <c r="C165" s="29" t="s">
        <v>180</v>
      </c>
      <c r="D165" s="30" t="s">
        <v>181</v>
      </c>
      <c r="E165" s="40"/>
      <c r="F165" s="40">
        <v>852</v>
      </c>
      <c r="G165" s="28">
        <v>0.82</v>
      </c>
      <c r="H165" s="28">
        <f>ROUND(F165*G165,2)</f>
        <v>698.64</v>
      </c>
    </row>
    <row r="166" spans="1:8" ht="12.75">
      <c r="A166" s="136"/>
      <c r="B166" s="137"/>
      <c r="C166" s="138" t="s">
        <v>19</v>
      </c>
      <c r="D166" s="139"/>
      <c r="E166" s="140"/>
      <c r="F166" s="140"/>
      <c r="G166" s="141"/>
      <c r="H166" s="60">
        <f>SUM(H165)</f>
        <v>698.64</v>
      </c>
    </row>
    <row r="167" spans="1:8" ht="12.75">
      <c r="A167" s="98"/>
      <c r="B167" s="98"/>
      <c r="C167" s="2"/>
      <c r="D167" s="139"/>
      <c r="E167" s="42"/>
      <c r="F167" s="133"/>
      <c r="G167" s="107"/>
      <c r="H167" s="48"/>
    </row>
    <row r="168" spans="1:8" ht="12.75">
      <c r="A168" s="142"/>
      <c r="B168" s="142"/>
      <c r="C168" s="143" t="s">
        <v>182</v>
      </c>
      <c r="D168" s="139"/>
      <c r="E168" s="143"/>
      <c r="F168" s="144"/>
      <c r="G168" s="134"/>
      <c r="H168" s="283">
        <f>H166+H159+H146+H136+H123+H106+H90+H79</f>
        <v>307501.68</v>
      </c>
    </row>
    <row r="169" spans="1:11" ht="12.75">
      <c r="A169" s="142"/>
      <c r="B169" s="142"/>
      <c r="C169" s="143" t="s">
        <v>183</v>
      </c>
      <c r="D169" s="139"/>
      <c r="E169" s="143"/>
      <c r="F169" s="144"/>
      <c r="G169" s="134"/>
      <c r="H169" s="60">
        <v>332272.64</v>
      </c>
      <c r="K169" s="282"/>
    </row>
    <row r="170" spans="1:11" ht="12.75">
      <c r="A170" s="142"/>
      <c r="B170" s="142"/>
      <c r="C170" s="143"/>
      <c r="D170" s="139"/>
      <c r="E170" s="143"/>
      <c r="F170" s="144"/>
      <c r="G170" s="134"/>
      <c r="H170" s="52"/>
      <c r="K170" s="282"/>
    </row>
    <row r="171" spans="1:11" ht="12.75">
      <c r="A171" s="131"/>
      <c r="B171" s="131"/>
      <c r="C171" s="56"/>
      <c r="D171" s="139"/>
      <c r="E171" s="132"/>
      <c r="F171" s="132"/>
      <c r="G171" s="107"/>
      <c r="H171" s="48"/>
      <c r="K171" s="282"/>
    </row>
    <row r="172" spans="1:8" ht="15.75" customHeight="1" hidden="1">
      <c r="A172" s="221"/>
      <c r="B172" s="221"/>
      <c r="C172" s="145" t="s">
        <v>184</v>
      </c>
      <c r="D172" s="145"/>
      <c r="E172" s="145"/>
      <c r="F172" s="145"/>
      <c r="G172" s="232"/>
      <c r="H172" s="232"/>
    </row>
    <row r="173" spans="1:8" ht="12.75" customHeight="1" hidden="1">
      <c r="A173" s="221"/>
      <c r="B173" s="221"/>
      <c r="C173" s="145" t="s">
        <v>185</v>
      </c>
      <c r="D173" s="145"/>
      <c r="E173" s="145"/>
      <c r="F173" s="145"/>
      <c r="G173" s="132"/>
      <c r="H173" s="222"/>
    </row>
    <row r="174" spans="1:8" ht="12.75" hidden="1">
      <c r="A174" s="221"/>
      <c r="B174" s="221"/>
      <c r="C174" s="61"/>
      <c r="D174" s="147"/>
      <c r="E174" s="148"/>
      <c r="F174" s="148"/>
      <c r="G174" s="223"/>
      <c r="H174" s="224"/>
    </row>
    <row r="175" spans="1:8" ht="12.75" hidden="1">
      <c r="A175" s="221"/>
      <c r="B175" s="221"/>
      <c r="C175" s="151" t="s">
        <v>186</v>
      </c>
      <c r="D175" s="151"/>
      <c r="E175" s="151"/>
      <c r="F175" s="151"/>
      <c r="G175"/>
      <c r="H175"/>
    </row>
    <row r="176" spans="1:8" ht="12.75" hidden="1">
      <c r="A176" s="221"/>
      <c r="B176" s="221"/>
      <c r="C176" s="99"/>
      <c r="D176" s="153"/>
      <c r="E176" s="154"/>
      <c r="F176" s="154"/>
      <c r="G176"/>
      <c r="H176"/>
    </row>
    <row r="177" spans="1:8" ht="15.75" customHeight="1" hidden="1">
      <c r="A177" s="221"/>
      <c r="B177" s="221"/>
      <c r="C177" s="151" t="s">
        <v>187</v>
      </c>
      <c r="D177" s="151"/>
      <c r="E177" s="151"/>
      <c r="F177" s="151"/>
      <c r="G177"/>
      <c r="H177"/>
    </row>
    <row r="178" spans="1:8" ht="12.75" hidden="1">
      <c r="A178" s="221"/>
      <c r="B178" s="221"/>
      <c r="C178" s="157"/>
      <c r="D178" s="158"/>
      <c r="E178" s="159"/>
      <c r="F178" s="159"/>
      <c r="G178"/>
      <c r="H178"/>
    </row>
    <row r="179" spans="1:8" ht="12.75" customHeight="1" hidden="1">
      <c r="A179" s="221"/>
      <c r="B179" s="221"/>
      <c r="C179" s="145" t="s">
        <v>188</v>
      </c>
      <c r="D179" s="145"/>
      <c r="E179" s="145"/>
      <c r="F179" s="145"/>
      <c r="G179"/>
      <c r="H179"/>
    </row>
    <row r="180" spans="1:8" ht="12.75" customHeight="1" hidden="1">
      <c r="A180" s="221"/>
      <c r="B180" s="221"/>
      <c r="C180" s="145" t="s">
        <v>189</v>
      </c>
      <c r="D180" s="145"/>
      <c r="E180" s="145"/>
      <c r="F180" s="145"/>
      <c r="G180"/>
      <c r="H180"/>
    </row>
    <row r="181" spans="1:8" ht="12.75" hidden="1">
      <c r="A181" s="221"/>
      <c r="B181" s="221"/>
      <c r="C181" s="61"/>
      <c r="D181" s="147"/>
      <c r="E181" s="148"/>
      <c r="F181" s="148"/>
      <c r="G181"/>
      <c r="H181"/>
    </row>
    <row r="182" spans="1:8" ht="12.75" hidden="1">
      <c r="A182" s="221"/>
      <c r="B182" s="221"/>
      <c r="C182" s="151" t="s">
        <v>190</v>
      </c>
      <c r="D182" s="151"/>
      <c r="E182" s="151"/>
      <c r="F182" s="151"/>
      <c r="G182"/>
      <c r="H182"/>
    </row>
    <row r="183" spans="1:6" ht="12.75" hidden="1">
      <c r="A183" s="221"/>
      <c r="B183" s="221"/>
      <c r="C183" s="99"/>
      <c r="D183" s="153"/>
      <c r="E183" s="154"/>
      <c r="F183" s="154"/>
    </row>
    <row r="184" spans="3:6" ht="15.75" customHeight="1" hidden="1">
      <c r="C184" s="151" t="s">
        <v>191</v>
      </c>
      <c r="D184" s="151"/>
      <c r="E184" s="151"/>
      <c r="F184" s="151"/>
    </row>
    <row r="185" spans="1:6" ht="12.75">
      <c r="A185" s="284" t="s">
        <v>503</v>
      </c>
      <c r="B185" s="284"/>
      <c r="C185" s="284"/>
      <c r="D185" s="284"/>
      <c r="E185" s="284"/>
      <c r="F185" s="284"/>
    </row>
    <row r="186" spans="1:12" ht="12.75">
      <c r="A186" s="284" t="s">
        <v>504</v>
      </c>
      <c r="B186" s="284"/>
      <c r="C186" s="284"/>
      <c r="D186" s="284"/>
      <c r="E186" s="284"/>
      <c r="F186" s="284"/>
      <c r="L186" s="200"/>
    </row>
  </sheetData>
  <sheetProtection selectLockedCells="1" selectUnlockedCells="1"/>
  <mergeCells count="89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F38"/>
    <mergeCell ref="A39:F39"/>
    <mergeCell ref="A40:F40"/>
    <mergeCell ref="D43:D45"/>
    <mergeCell ref="G43:H43"/>
    <mergeCell ref="B44:B45"/>
    <mergeCell ref="G44:G45"/>
    <mergeCell ref="H44:H45"/>
    <mergeCell ref="D82:D84"/>
    <mergeCell ref="G82:H82"/>
    <mergeCell ref="B83:B84"/>
    <mergeCell ref="G83:G84"/>
    <mergeCell ref="H83:H84"/>
    <mergeCell ref="D93:D95"/>
    <mergeCell ref="G93:H93"/>
    <mergeCell ref="B94:B95"/>
    <mergeCell ref="G94:G95"/>
    <mergeCell ref="H94:H95"/>
    <mergeCell ref="D109:D111"/>
    <mergeCell ref="G109:H109"/>
    <mergeCell ref="B110:B111"/>
    <mergeCell ref="G110:G111"/>
    <mergeCell ref="H110:H111"/>
    <mergeCell ref="D126:D128"/>
    <mergeCell ref="G126:H126"/>
    <mergeCell ref="B127:B128"/>
    <mergeCell ref="G127:G128"/>
    <mergeCell ref="H127:H128"/>
    <mergeCell ref="D139:D141"/>
    <mergeCell ref="F139:F141"/>
    <mergeCell ref="G139:H139"/>
    <mergeCell ref="B140:B141"/>
    <mergeCell ref="G140:G141"/>
    <mergeCell ref="H140:H141"/>
    <mergeCell ref="D148:D150"/>
    <mergeCell ref="F148:F150"/>
    <mergeCell ref="G148:H148"/>
    <mergeCell ref="B149:B150"/>
    <mergeCell ref="G149:G150"/>
    <mergeCell ref="H149:H150"/>
    <mergeCell ref="D162:D164"/>
    <mergeCell ref="F162:F164"/>
    <mergeCell ref="G162:H162"/>
    <mergeCell ref="B163:B164"/>
    <mergeCell ref="G163:G164"/>
    <mergeCell ref="H163:H164"/>
    <mergeCell ref="C172:F172"/>
    <mergeCell ref="C173:F173"/>
    <mergeCell ref="C175:F175"/>
    <mergeCell ref="C177:F177"/>
    <mergeCell ref="C179:F179"/>
    <mergeCell ref="C180:F180"/>
    <mergeCell ref="C182:F182"/>
    <mergeCell ref="C184:F184"/>
  </mergeCells>
  <printOptions/>
  <pageMargins left="0.7479166666666667" right="0.2361111111111111" top="0.2361111111111111" bottom="0.4326388888888889" header="0.5118055555555555" footer="0.19652777777777777"/>
  <pageSetup horizontalDpi="300" verticalDpi="300" orientation="portrait" paperSize="9" scale="89"/>
  <headerFooter alignWithMargins="0">
    <oddFooter>&amp;CСтраница &amp;P&amp;P</oddFooter>
  </headerFooter>
  <rowBreaks count="1" manualBreakCount="1">
    <brk id="12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73">
      <selection activeCell="C210" sqref="C210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505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6.14</v>
      </c>
      <c r="H9" s="28">
        <f>ROUND(F9*G9,2)</f>
        <v>6984.13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4.86</v>
      </c>
      <c r="H10" s="28">
        <f>ROUND(F10*G10,2)</f>
        <v>6850.75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13834.880000000001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505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4.859</v>
      </c>
      <c r="H17" s="28">
        <f>ROUND(F17*G17,2)</f>
        <v>5136.79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5136.79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505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2.108</v>
      </c>
      <c r="H24" s="28">
        <f>ROUND(F24*G24,2)</f>
        <v>2997.34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2.108</v>
      </c>
      <c r="H25" s="28">
        <f>ROUND(F25*G25,2)</f>
        <v>2228.51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5225.85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505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10</v>
      </c>
      <c r="H32" s="28">
        <f>ROUND(F32*G32,2)</f>
        <v>269.6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28">
        <v>2639.46</v>
      </c>
      <c r="G33" s="160">
        <v>1.8</v>
      </c>
      <c r="H33" s="28">
        <f>ROUND(F33*G33,2)</f>
        <v>4751.03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5020.63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43"/>
      <c r="B36" s="43"/>
      <c r="C36" s="61" t="s">
        <v>43</v>
      </c>
      <c r="D36" s="62"/>
      <c r="E36" s="62"/>
      <c r="F36" s="62"/>
      <c r="G36" s="63"/>
      <c r="H36" s="64">
        <f>H34+H26+H18+H11</f>
        <v>29218.15</v>
      </c>
    </row>
    <row r="38" spans="1:8" ht="18.75" customHeight="1">
      <c r="A38" s="3" t="s">
        <v>44</v>
      </c>
      <c r="B38" s="3"/>
      <c r="C38" s="3"/>
      <c r="D38" s="3"/>
      <c r="E38" s="3"/>
      <c r="F38" s="3"/>
      <c r="G38" s="65"/>
      <c r="H38" s="66"/>
    </row>
    <row r="39" spans="1:8" ht="12.75">
      <c r="A39" s="3" t="s">
        <v>45</v>
      </c>
      <c r="B39" s="3"/>
      <c r="C39" s="3"/>
      <c r="D39" s="3"/>
      <c r="E39" s="3"/>
      <c r="F39" s="3"/>
      <c r="G39" s="65"/>
      <c r="H39" s="66"/>
    </row>
    <row r="40" spans="1:8" ht="12.75">
      <c r="A40" s="3" t="s">
        <v>46</v>
      </c>
      <c r="B40" s="3"/>
      <c r="C40" s="3"/>
      <c r="D40" s="3"/>
      <c r="E40" s="3"/>
      <c r="F40" s="3"/>
      <c r="G40" s="65"/>
      <c r="H40" s="66"/>
    </row>
    <row r="41" spans="1:8" ht="12.75">
      <c r="A41" s="161"/>
      <c r="B41" s="162"/>
      <c r="C41" s="163"/>
      <c r="D41" s="161"/>
      <c r="E41" s="161"/>
      <c r="F41" s="134"/>
      <c r="G41" s="134"/>
      <c r="H41" s="48"/>
    </row>
    <row r="42" spans="1:8" ht="12.75">
      <c r="A42" s="202" t="s">
        <v>295</v>
      </c>
      <c r="B42" s="114"/>
      <c r="C42" s="202"/>
      <c r="D42" s="119"/>
      <c r="E42" s="119"/>
      <c r="F42" s="107"/>
      <c r="G42" s="107"/>
      <c r="H42" s="48"/>
    </row>
    <row r="43" spans="1:8" ht="12.75" customHeight="1">
      <c r="A43" s="74" t="s">
        <v>48</v>
      </c>
      <c r="B43" s="74" t="s">
        <v>48</v>
      </c>
      <c r="C43" s="75"/>
      <c r="D43" s="11" t="s">
        <v>49</v>
      </c>
      <c r="E43" s="74" t="s">
        <v>8</v>
      </c>
      <c r="F43" s="130" t="s">
        <v>173</v>
      </c>
      <c r="G43" s="17" t="s">
        <v>505</v>
      </c>
      <c r="H43" s="17"/>
    </row>
    <row r="44" spans="1:8" ht="12.75" customHeight="1">
      <c r="A44" s="77" t="s">
        <v>50</v>
      </c>
      <c r="B44" s="78" t="s">
        <v>51</v>
      </c>
      <c r="C44" s="79" t="s">
        <v>6</v>
      </c>
      <c r="D44" s="11"/>
      <c r="E44" s="77" t="s">
        <v>11</v>
      </c>
      <c r="F44" s="130"/>
      <c r="G44" s="81" t="s">
        <v>12</v>
      </c>
      <c r="H44" s="82" t="s">
        <v>13</v>
      </c>
    </row>
    <row r="45" spans="1:8" ht="12.75">
      <c r="A45" s="83" t="s">
        <v>53</v>
      </c>
      <c r="B45" s="78"/>
      <c r="C45" s="84"/>
      <c r="D45" s="11"/>
      <c r="E45" s="83" t="s">
        <v>14</v>
      </c>
      <c r="F45" s="130"/>
      <c r="G45" s="81"/>
      <c r="H45" s="82"/>
    </row>
    <row r="46" spans="1:8" ht="12.75">
      <c r="A46" s="125"/>
      <c r="B46" s="125"/>
      <c r="C46" s="87" t="s">
        <v>296</v>
      </c>
      <c r="D46" s="209" t="s">
        <v>297</v>
      </c>
      <c r="E46" s="26"/>
      <c r="F46" s="26"/>
      <c r="G46" s="26"/>
      <c r="H46" s="275"/>
    </row>
    <row r="47" spans="1:8" ht="12.75">
      <c r="A47" s="112" t="s">
        <v>298</v>
      </c>
      <c r="B47" s="113">
        <v>1</v>
      </c>
      <c r="C47" s="89" t="s">
        <v>299</v>
      </c>
      <c r="D47" s="88"/>
      <c r="E47" s="31">
        <v>59.67</v>
      </c>
      <c r="F47" s="51">
        <v>561.58116187</v>
      </c>
      <c r="G47" s="28">
        <v>8</v>
      </c>
      <c r="H47" s="28">
        <f>ROUND(F47*G47,2)</f>
        <v>4492.65</v>
      </c>
    </row>
    <row r="48" spans="1:8" ht="12.75" hidden="1">
      <c r="A48" s="112" t="s">
        <v>298</v>
      </c>
      <c r="B48" s="113">
        <v>2</v>
      </c>
      <c r="C48" s="89" t="s">
        <v>300</v>
      </c>
      <c r="D48" s="88"/>
      <c r="E48" s="31">
        <v>166.65</v>
      </c>
      <c r="F48" s="51">
        <v>728.2784340239999</v>
      </c>
      <c r="G48" s="28"/>
      <c r="H48" s="28">
        <f>ROUND(F48*G48,2)</f>
        <v>0</v>
      </c>
    </row>
    <row r="49" spans="1:8" ht="12.75" hidden="1">
      <c r="A49" s="112" t="s">
        <v>298</v>
      </c>
      <c r="B49" s="113">
        <v>3</v>
      </c>
      <c r="C49" s="89" t="s">
        <v>301</v>
      </c>
      <c r="D49" s="88"/>
      <c r="E49" s="31">
        <v>46.75</v>
      </c>
      <c r="F49" s="51">
        <v>692.738561094</v>
      </c>
      <c r="G49" s="28">
        <v>0</v>
      </c>
      <c r="H49" s="28">
        <f>ROUND(F49*G49,2)</f>
        <v>0</v>
      </c>
    </row>
    <row r="50" spans="1:8" ht="12.75">
      <c r="A50" s="112" t="s">
        <v>298</v>
      </c>
      <c r="B50" s="113">
        <v>4</v>
      </c>
      <c r="C50" s="87" t="s">
        <v>302</v>
      </c>
      <c r="D50" s="88" t="s">
        <v>303</v>
      </c>
      <c r="E50" s="31">
        <v>59.67</v>
      </c>
      <c r="F50" s="51">
        <v>684.857877006</v>
      </c>
      <c r="G50" s="28">
        <v>2</v>
      </c>
      <c r="H50" s="28">
        <f>ROUND(F50*G50,2)</f>
        <v>1369.72</v>
      </c>
    </row>
    <row r="51" spans="1:8" ht="12.75">
      <c r="A51" s="38" t="s">
        <v>298</v>
      </c>
      <c r="B51" s="92">
        <v>64</v>
      </c>
      <c r="C51" s="105" t="s">
        <v>367</v>
      </c>
      <c r="D51" s="88" t="s">
        <v>246</v>
      </c>
      <c r="E51" s="31">
        <v>1.18</v>
      </c>
      <c r="F51" s="32">
        <v>16.94911144</v>
      </c>
      <c r="G51" s="28">
        <v>108</v>
      </c>
      <c r="H51" s="28">
        <f>ROUND(F51*G51,2)</f>
        <v>1830.5</v>
      </c>
    </row>
    <row r="52" spans="1:8" ht="12.75">
      <c r="A52" s="98"/>
      <c r="B52" s="98"/>
      <c r="C52" s="35" t="s">
        <v>19</v>
      </c>
      <c r="D52" s="100"/>
      <c r="E52" s="100"/>
      <c r="F52" s="101"/>
      <c r="G52" s="276"/>
      <c r="H52" s="37">
        <f>SUM(H47:H51)</f>
        <v>7692.87</v>
      </c>
    </row>
    <row r="53" spans="1:8" ht="12.75">
      <c r="A53" s="67" t="s">
        <v>47</v>
      </c>
      <c r="B53" s="68"/>
      <c r="C53" s="69"/>
      <c r="D53" s="70"/>
      <c r="E53" s="70"/>
      <c r="F53" s="71"/>
      <c r="G53" s="72"/>
      <c r="H53" s="73"/>
    </row>
    <row r="54" spans="1:8" ht="13.5" customHeight="1">
      <c r="A54" s="74" t="s">
        <v>48</v>
      </c>
      <c r="B54" s="74" t="s">
        <v>48</v>
      </c>
      <c r="C54" s="75"/>
      <c r="D54" s="11" t="s">
        <v>49</v>
      </c>
      <c r="E54" s="74" t="s">
        <v>8</v>
      </c>
      <c r="F54" s="76" t="s">
        <v>9</v>
      </c>
      <c r="G54" s="17" t="s">
        <v>505</v>
      </c>
      <c r="H54" s="17"/>
    </row>
    <row r="55" spans="1:8" ht="12.75" customHeight="1">
      <c r="A55" s="77" t="s">
        <v>50</v>
      </c>
      <c r="B55" s="78" t="s">
        <v>51</v>
      </c>
      <c r="C55" s="79" t="s">
        <v>6</v>
      </c>
      <c r="D55" s="11"/>
      <c r="E55" s="77" t="s">
        <v>11</v>
      </c>
      <c r="F55" s="80" t="s">
        <v>52</v>
      </c>
      <c r="G55" s="81" t="s">
        <v>12</v>
      </c>
      <c r="H55" s="82" t="s">
        <v>13</v>
      </c>
    </row>
    <row r="56" spans="1:8" ht="12.75">
      <c r="A56" s="83" t="s">
        <v>53</v>
      </c>
      <c r="B56" s="78"/>
      <c r="C56" s="84"/>
      <c r="D56" s="11"/>
      <c r="E56" s="83" t="s">
        <v>14</v>
      </c>
      <c r="F56" s="85"/>
      <c r="G56" s="81"/>
      <c r="H56" s="82"/>
    </row>
    <row r="57" spans="1:8" ht="12.75">
      <c r="A57" s="22" t="s">
        <v>15</v>
      </c>
      <c r="B57" s="86"/>
      <c r="C57" s="87" t="s">
        <v>54</v>
      </c>
      <c r="D57" s="88" t="s">
        <v>55</v>
      </c>
      <c r="E57" s="31"/>
      <c r="F57" s="31"/>
      <c r="G57" s="28">
        <v>0</v>
      </c>
      <c r="H57" s="28">
        <v>0</v>
      </c>
    </row>
    <row r="58" spans="1:8" ht="12.75">
      <c r="A58" s="22" t="s">
        <v>15</v>
      </c>
      <c r="B58" s="86">
        <v>15</v>
      </c>
      <c r="C58" s="89" t="s">
        <v>56</v>
      </c>
      <c r="D58" s="88"/>
      <c r="E58" s="31">
        <v>47.94</v>
      </c>
      <c r="F58" s="90">
        <v>589.9813763839999</v>
      </c>
      <c r="G58" s="28">
        <v>15</v>
      </c>
      <c r="H58" s="28">
        <f>ROUND(F58*G58,2)</f>
        <v>8849.72</v>
      </c>
    </row>
    <row r="59" spans="1:8" ht="12.75">
      <c r="A59" s="22" t="s">
        <v>15</v>
      </c>
      <c r="B59" s="86">
        <v>16</v>
      </c>
      <c r="C59" s="89" t="s">
        <v>57</v>
      </c>
      <c r="D59" s="88"/>
      <c r="E59" s="31">
        <v>60.97</v>
      </c>
      <c r="F59" s="90">
        <v>631.2994127360001</v>
      </c>
      <c r="G59" s="28">
        <v>18</v>
      </c>
      <c r="H59" s="28">
        <f>ROUND(F59*G59,2)</f>
        <v>11363.39</v>
      </c>
    </row>
    <row r="60" spans="1:8" ht="12.75">
      <c r="A60" s="22" t="s">
        <v>15</v>
      </c>
      <c r="B60" s="86">
        <v>17</v>
      </c>
      <c r="C60" s="89" t="s">
        <v>58</v>
      </c>
      <c r="D60" s="88"/>
      <c r="E60" s="31">
        <v>82.53</v>
      </c>
      <c r="F60" s="90">
        <v>684.5120802560001</v>
      </c>
      <c r="G60" s="28">
        <v>108</v>
      </c>
      <c r="H60" s="28">
        <f>ROUND(F60*G60,2)</f>
        <v>73927.3</v>
      </c>
    </row>
    <row r="61" spans="1:8" ht="12.75">
      <c r="A61" s="22" t="s">
        <v>15</v>
      </c>
      <c r="B61" s="86">
        <v>18</v>
      </c>
      <c r="C61" s="89" t="s">
        <v>59</v>
      </c>
      <c r="D61" s="88"/>
      <c r="E61" s="31">
        <v>171.46</v>
      </c>
      <c r="F61" s="90">
        <v>815.378316608</v>
      </c>
      <c r="G61" s="28">
        <v>25</v>
      </c>
      <c r="H61" s="28">
        <f>ROUND(F61*G61,2)</f>
        <v>20384.46</v>
      </c>
    </row>
    <row r="62" spans="1:8" ht="12.75">
      <c r="A62" s="22" t="s">
        <v>15</v>
      </c>
      <c r="B62" s="86">
        <v>19</v>
      </c>
      <c r="C62" s="89" t="s">
        <v>60</v>
      </c>
      <c r="D62" s="88"/>
      <c r="E62" s="31">
        <v>177.05</v>
      </c>
      <c r="F62" s="90">
        <v>849.762584128</v>
      </c>
      <c r="G62" s="28">
        <v>32</v>
      </c>
      <c r="H62" s="28">
        <f>ROUND(F62*G62,2)</f>
        <v>27192.4</v>
      </c>
    </row>
    <row r="63" spans="1:8" ht="12.75">
      <c r="A63" s="22" t="s">
        <v>15</v>
      </c>
      <c r="B63" s="86"/>
      <c r="C63" s="87" t="s">
        <v>67</v>
      </c>
      <c r="D63" s="88" t="s">
        <v>55</v>
      </c>
      <c r="E63" s="31"/>
      <c r="F63" s="31"/>
      <c r="G63" s="26"/>
      <c r="H63" s="164"/>
    </row>
    <row r="64" spans="1:8" ht="12.75">
      <c r="A64" s="22" t="s">
        <v>15</v>
      </c>
      <c r="B64" s="86">
        <v>34</v>
      </c>
      <c r="C64" s="89" t="s">
        <v>66</v>
      </c>
      <c r="D64" s="88"/>
      <c r="E64" s="31">
        <v>308.32</v>
      </c>
      <c r="F64" s="90">
        <v>976.9461832000001</v>
      </c>
      <c r="G64" s="28">
        <v>12</v>
      </c>
      <c r="H64" s="28">
        <f>ROUND(F64*G64,2)</f>
        <v>11723.35</v>
      </c>
    </row>
    <row r="65" spans="1:8" ht="12.75">
      <c r="A65" s="22" t="s">
        <v>15</v>
      </c>
      <c r="B65" s="86">
        <v>35</v>
      </c>
      <c r="C65" s="87" t="s">
        <v>68</v>
      </c>
      <c r="D65" s="88" t="s">
        <v>69</v>
      </c>
      <c r="E65" s="31">
        <v>13.1</v>
      </c>
      <c r="F65" s="90">
        <v>148.86607922</v>
      </c>
      <c r="G65" s="28">
        <v>15</v>
      </c>
      <c r="H65" s="28">
        <f>ROUND(F65*G65,2)</f>
        <v>2232.99</v>
      </c>
    </row>
    <row r="66" spans="1:8" ht="12.75">
      <c r="A66" s="22" t="s">
        <v>15</v>
      </c>
      <c r="B66" s="86"/>
      <c r="C66" s="87" t="s">
        <v>70</v>
      </c>
      <c r="D66" s="88" t="s">
        <v>71</v>
      </c>
      <c r="E66" s="31"/>
      <c r="F66" s="31"/>
      <c r="G66" s="26"/>
      <c r="H66" s="165"/>
    </row>
    <row r="67" spans="1:8" ht="12.75">
      <c r="A67" s="22" t="s">
        <v>15</v>
      </c>
      <c r="B67" s="86">
        <v>40</v>
      </c>
      <c r="C67" s="89" t="s">
        <v>72</v>
      </c>
      <c r="D67" s="88"/>
      <c r="E67" s="31">
        <v>70.92</v>
      </c>
      <c r="F67" s="90">
        <v>217.09327922</v>
      </c>
      <c r="G67" s="28">
        <v>23</v>
      </c>
      <c r="H67" s="28">
        <f>ROUND(F67*G67,2)</f>
        <v>4993.15</v>
      </c>
    </row>
    <row r="68" spans="1:8" ht="12.75">
      <c r="A68" s="22" t="s">
        <v>15</v>
      </c>
      <c r="B68" s="86"/>
      <c r="C68" s="87" t="s">
        <v>73</v>
      </c>
      <c r="D68" s="88" t="s">
        <v>33</v>
      </c>
      <c r="E68" s="31"/>
      <c r="F68" s="31"/>
      <c r="G68" s="26"/>
      <c r="H68" s="164"/>
    </row>
    <row r="69" spans="1:8" ht="12.75">
      <c r="A69" s="22" t="s">
        <v>15</v>
      </c>
      <c r="B69" s="86">
        <v>47</v>
      </c>
      <c r="C69" s="89" t="s">
        <v>74</v>
      </c>
      <c r="D69" s="88"/>
      <c r="E69" s="31">
        <v>1135.98</v>
      </c>
      <c r="F69" s="90">
        <v>2086.902360704</v>
      </c>
      <c r="G69" s="28">
        <v>1</v>
      </c>
      <c r="H69" s="28">
        <f>ROUND(F69*G69,2)</f>
        <v>2086.9</v>
      </c>
    </row>
    <row r="70" spans="1:8" ht="12.75">
      <c r="A70" s="22" t="s">
        <v>15</v>
      </c>
      <c r="B70" s="86">
        <v>48</v>
      </c>
      <c r="C70" s="89" t="s">
        <v>75</v>
      </c>
      <c r="D70" s="88"/>
      <c r="E70" s="31">
        <v>1773.27</v>
      </c>
      <c r="F70" s="90">
        <v>2838.925960704</v>
      </c>
      <c r="G70" s="28">
        <v>2</v>
      </c>
      <c r="H70" s="28">
        <f>ROUND(F70*G70,2)</f>
        <v>5677.85</v>
      </c>
    </row>
    <row r="71" spans="1:8" ht="12.75">
      <c r="A71" s="22" t="s">
        <v>15</v>
      </c>
      <c r="B71" s="86">
        <v>53</v>
      </c>
      <c r="C71" s="87" t="s">
        <v>78</v>
      </c>
      <c r="D71" s="88" t="s">
        <v>33</v>
      </c>
      <c r="E71" s="31">
        <v>92.22</v>
      </c>
      <c r="F71" s="90">
        <v>237.400690416</v>
      </c>
      <c r="G71" s="28">
        <v>25</v>
      </c>
      <c r="H71" s="28">
        <f>ROUND(F71*G71,2)</f>
        <v>5935.02</v>
      </c>
    </row>
    <row r="72" spans="1:8" ht="12.75">
      <c r="A72" s="22" t="s">
        <v>15</v>
      </c>
      <c r="B72" s="86">
        <v>54</v>
      </c>
      <c r="C72" s="87" t="s">
        <v>79</v>
      </c>
      <c r="D72" s="88" t="s">
        <v>33</v>
      </c>
      <c r="E72" s="31">
        <v>245.01</v>
      </c>
      <c r="F72" s="90">
        <v>417.69189041600004</v>
      </c>
      <c r="G72" s="28">
        <v>21</v>
      </c>
      <c r="H72" s="28">
        <f>ROUND(F72*G72,2)</f>
        <v>8771.53</v>
      </c>
    </row>
    <row r="73" spans="1:8" ht="12.75">
      <c r="A73" s="22" t="s">
        <v>15</v>
      </c>
      <c r="B73" s="86">
        <v>55</v>
      </c>
      <c r="C73" s="87" t="s">
        <v>80</v>
      </c>
      <c r="D73" s="88" t="s">
        <v>33</v>
      </c>
      <c r="E73" s="31">
        <v>428.36</v>
      </c>
      <c r="F73" s="90">
        <v>634.053690416</v>
      </c>
      <c r="G73" s="28">
        <v>2</v>
      </c>
      <c r="H73" s="28">
        <f>ROUND(F73*G73,2)</f>
        <v>1268.11</v>
      </c>
    </row>
    <row r="74" spans="1:8" ht="12.75">
      <c r="A74" s="22" t="s">
        <v>15</v>
      </c>
      <c r="B74" s="86"/>
      <c r="C74" s="105" t="s">
        <v>198</v>
      </c>
      <c r="D74" s="88"/>
      <c r="E74" s="31"/>
      <c r="F74" s="31"/>
      <c r="G74" s="26"/>
      <c r="H74" s="164"/>
    </row>
    <row r="75" spans="1:8" ht="12.75">
      <c r="A75" s="22" t="s">
        <v>15</v>
      </c>
      <c r="B75" s="86">
        <v>56</v>
      </c>
      <c r="C75" s="89" t="s">
        <v>199</v>
      </c>
      <c r="D75" s="88" t="s">
        <v>33</v>
      </c>
      <c r="E75" s="31">
        <v>28.05</v>
      </c>
      <c r="F75" s="90">
        <v>295.792815112</v>
      </c>
      <c r="G75" s="28">
        <v>4</v>
      </c>
      <c r="H75" s="28">
        <f aca="true" t="shared" si="0" ref="H75:H91">ROUND(F75*G75,2)</f>
        <v>1183.17</v>
      </c>
    </row>
    <row r="76" spans="1:8" ht="12.75">
      <c r="A76" s="38" t="s">
        <v>15</v>
      </c>
      <c r="B76" s="86">
        <v>66</v>
      </c>
      <c r="C76" s="87" t="s">
        <v>84</v>
      </c>
      <c r="D76" s="88" t="s">
        <v>33</v>
      </c>
      <c r="E76" s="31">
        <v>21.59</v>
      </c>
      <c r="F76" s="90">
        <v>116.40959925199999</v>
      </c>
      <c r="G76" s="28">
        <v>44</v>
      </c>
      <c r="H76" s="28">
        <f t="shared" si="0"/>
        <v>5122.02</v>
      </c>
    </row>
    <row r="77" spans="1:8" ht="12.75">
      <c r="A77" s="38" t="s">
        <v>15</v>
      </c>
      <c r="B77" s="92">
        <v>67</v>
      </c>
      <c r="C77" s="87" t="s">
        <v>85</v>
      </c>
      <c r="D77" s="88" t="s">
        <v>33</v>
      </c>
      <c r="E77" s="31">
        <v>11.31</v>
      </c>
      <c r="F77" s="90">
        <v>48.59463285600002</v>
      </c>
      <c r="G77" s="28">
        <v>129</v>
      </c>
      <c r="H77" s="28">
        <f t="shared" si="0"/>
        <v>6268.71</v>
      </c>
    </row>
    <row r="78" spans="1:8" ht="12.75">
      <c r="A78" s="38" t="s">
        <v>15</v>
      </c>
      <c r="B78" s="86">
        <v>78</v>
      </c>
      <c r="C78" s="87" t="s">
        <v>86</v>
      </c>
      <c r="D78" s="88" t="s">
        <v>87</v>
      </c>
      <c r="E78" s="31">
        <v>8.61</v>
      </c>
      <c r="F78" s="90">
        <v>44.460143228</v>
      </c>
      <c r="G78" s="28">
        <v>3</v>
      </c>
      <c r="H78" s="28">
        <f t="shared" si="0"/>
        <v>133.38</v>
      </c>
    </row>
    <row r="79" spans="1:8" ht="12.75">
      <c r="A79" s="38" t="s">
        <v>15</v>
      </c>
      <c r="B79" s="92">
        <v>79</v>
      </c>
      <c r="C79" s="87" t="s">
        <v>506</v>
      </c>
      <c r="D79" s="88" t="s">
        <v>102</v>
      </c>
      <c r="E79" s="31">
        <v>4.59</v>
      </c>
      <c r="F79" s="90">
        <v>115.33397890400003</v>
      </c>
      <c r="G79" s="28"/>
      <c r="H79" s="28">
        <f t="shared" si="0"/>
        <v>0</v>
      </c>
    </row>
    <row r="80" spans="1:8" ht="12.75">
      <c r="A80" s="38" t="s">
        <v>15</v>
      </c>
      <c r="B80" s="92">
        <v>85</v>
      </c>
      <c r="C80" s="87" t="s">
        <v>489</v>
      </c>
      <c r="D80" s="88" t="s">
        <v>283</v>
      </c>
      <c r="E80" s="40">
        <v>10.92</v>
      </c>
      <c r="F80" s="90">
        <v>16.707193692</v>
      </c>
      <c r="G80" s="28">
        <v>8</v>
      </c>
      <c r="H80" s="28">
        <f t="shared" si="0"/>
        <v>133.66</v>
      </c>
    </row>
    <row r="81" spans="1:8" ht="12.75">
      <c r="A81" s="38" t="s">
        <v>15</v>
      </c>
      <c r="B81" s="86">
        <v>88</v>
      </c>
      <c r="C81" s="87" t="s">
        <v>200</v>
      </c>
      <c r="D81" s="93" t="s">
        <v>71</v>
      </c>
      <c r="E81" s="59">
        <v>175.44</v>
      </c>
      <c r="F81" s="90">
        <v>670.3723675639999</v>
      </c>
      <c r="G81" s="28">
        <v>2</v>
      </c>
      <c r="H81" s="28">
        <f t="shared" si="0"/>
        <v>1340.74</v>
      </c>
    </row>
    <row r="82" spans="1:8" ht="12.75">
      <c r="A82" s="38" t="s">
        <v>15</v>
      </c>
      <c r="B82" s="86">
        <v>90</v>
      </c>
      <c r="C82" s="87" t="s">
        <v>90</v>
      </c>
      <c r="D82" s="93" t="s">
        <v>91</v>
      </c>
      <c r="E82" s="59">
        <v>140.87</v>
      </c>
      <c r="F82" s="90">
        <v>544.032750904</v>
      </c>
      <c r="G82" s="28">
        <v>4</v>
      </c>
      <c r="H82" s="28">
        <f t="shared" si="0"/>
        <v>2176.13</v>
      </c>
    </row>
    <row r="83" spans="1:8" ht="12.75">
      <c r="A83" s="38" t="s">
        <v>15</v>
      </c>
      <c r="B83" s="92">
        <v>91</v>
      </c>
      <c r="C83" s="87" t="s">
        <v>92</v>
      </c>
      <c r="D83" s="93" t="s">
        <v>41</v>
      </c>
      <c r="E83" s="59"/>
      <c r="F83" s="90">
        <v>99.50326330000001</v>
      </c>
      <c r="G83" s="28">
        <v>16</v>
      </c>
      <c r="H83" s="28">
        <f t="shared" si="0"/>
        <v>1592.05</v>
      </c>
    </row>
    <row r="84" spans="1:8" ht="12.75">
      <c r="A84" s="38" t="s">
        <v>15</v>
      </c>
      <c r="B84" s="86">
        <v>92</v>
      </c>
      <c r="C84" s="87" t="s">
        <v>93</v>
      </c>
      <c r="D84" s="93" t="s">
        <v>41</v>
      </c>
      <c r="E84" s="59">
        <v>114.06</v>
      </c>
      <c r="F84" s="90">
        <v>612.21606384</v>
      </c>
      <c r="G84" s="28">
        <v>6</v>
      </c>
      <c r="H84" s="28">
        <f t="shared" si="0"/>
        <v>3673.3</v>
      </c>
    </row>
    <row r="85" spans="1:8" ht="12.75">
      <c r="A85" s="38" t="s">
        <v>15</v>
      </c>
      <c r="B85" s="92">
        <v>93</v>
      </c>
      <c r="C85" s="87" t="s">
        <v>94</v>
      </c>
      <c r="D85" s="93" t="s">
        <v>95</v>
      </c>
      <c r="E85" s="59">
        <v>295.37</v>
      </c>
      <c r="F85" s="90">
        <v>492.3745874</v>
      </c>
      <c r="G85" s="28">
        <v>6</v>
      </c>
      <c r="H85" s="28">
        <f t="shared" si="0"/>
        <v>2954.25</v>
      </c>
    </row>
    <row r="86" spans="1:8" ht="12.75">
      <c r="A86" s="38" t="s">
        <v>96</v>
      </c>
      <c r="B86" s="94" t="s">
        <v>97</v>
      </c>
      <c r="C86" s="87" t="s">
        <v>98</v>
      </c>
      <c r="D86" s="30" t="s">
        <v>39</v>
      </c>
      <c r="E86" s="23"/>
      <c r="F86" s="95">
        <v>12114.96</v>
      </c>
      <c r="G86" s="28">
        <v>1</v>
      </c>
      <c r="H86" s="28">
        <f t="shared" si="0"/>
        <v>12114.96</v>
      </c>
    </row>
    <row r="87" spans="1:8" ht="12.75">
      <c r="A87" s="38" t="s">
        <v>96</v>
      </c>
      <c r="B87" s="94">
        <v>106</v>
      </c>
      <c r="C87" s="96" t="s">
        <v>429</v>
      </c>
      <c r="D87" s="30" t="s">
        <v>39</v>
      </c>
      <c r="E87" s="95"/>
      <c r="F87" s="90">
        <v>61.35493102600001</v>
      </c>
      <c r="G87" s="28">
        <v>1</v>
      </c>
      <c r="H87" s="28">
        <f t="shared" si="0"/>
        <v>61.35</v>
      </c>
    </row>
    <row r="88" spans="1:8" ht="12.75">
      <c r="A88" s="38" t="s">
        <v>96</v>
      </c>
      <c r="B88" s="94">
        <v>111</v>
      </c>
      <c r="C88" s="29" t="s">
        <v>99</v>
      </c>
      <c r="D88" s="30" t="s">
        <v>100</v>
      </c>
      <c r="E88" s="95"/>
      <c r="F88" s="90"/>
      <c r="G88" s="28">
        <v>0</v>
      </c>
      <c r="H88" s="28">
        <f t="shared" si="0"/>
        <v>0</v>
      </c>
    </row>
    <row r="89" spans="1:8" ht="12.75">
      <c r="A89" s="38" t="s">
        <v>96</v>
      </c>
      <c r="B89" s="94">
        <v>112</v>
      </c>
      <c r="C89" s="96" t="s">
        <v>101</v>
      </c>
      <c r="D89" s="30" t="s">
        <v>102</v>
      </c>
      <c r="E89" s="95">
        <v>12.03</v>
      </c>
      <c r="F89" s="90">
        <v>127.68838868200002</v>
      </c>
      <c r="G89" s="28">
        <v>16</v>
      </c>
      <c r="H89" s="28">
        <f t="shared" si="0"/>
        <v>2043.01</v>
      </c>
    </row>
    <row r="90" spans="1:8" ht="12.75">
      <c r="A90" s="38" t="s">
        <v>96</v>
      </c>
      <c r="B90" s="94"/>
      <c r="C90" s="29" t="s">
        <v>103</v>
      </c>
      <c r="D90" s="30"/>
      <c r="E90" s="95"/>
      <c r="F90" s="95">
        <v>206.96678766400004</v>
      </c>
      <c r="G90" s="28">
        <v>577.68</v>
      </c>
      <c r="H90" s="28">
        <f t="shared" si="0"/>
        <v>119560.57</v>
      </c>
    </row>
    <row r="91" spans="1:8" ht="12.75">
      <c r="A91" s="38" t="s">
        <v>15</v>
      </c>
      <c r="B91" s="86">
        <v>132</v>
      </c>
      <c r="C91" s="87" t="s">
        <v>110</v>
      </c>
      <c r="D91" s="93" t="s">
        <v>41</v>
      </c>
      <c r="E91" s="59">
        <v>954.31</v>
      </c>
      <c r="F91" s="90">
        <v>1478.3259015679998</v>
      </c>
      <c r="G91" s="28"/>
      <c r="H91" s="28">
        <f t="shared" si="0"/>
        <v>0</v>
      </c>
    </row>
    <row r="92" spans="1:8" ht="12.75">
      <c r="A92" s="97"/>
      <c r="B92" s="98"/>
      <c r="C92" s="99"/>
      <c r="D92" s="100"/>
      <c r="E92" s="2"/>
      <c r="F92" s="40"/>
      <c r="G92" s="101"/>
      <c r="H92" s="37">
        <f>SUM(H58:H91)</f>
        <v>342763.4699999999</v>
      </c>
    </row>
    <row r="93" spans="1:8" ht="12.75">
      <c r="A93" s="67" t="s">
        <v>112</v>
      </c>
      <c r="B93" s="68"/>
      <c r="C93" s="69"/>
      <c r="D93" s="70"/>
      <c r="E93" s="70"/>
      <c r="F93" s="71"/>
      <c r="G93" s="100"/>
      <c r="H93" s="73"/>
    </row>
    <row r="94" spans="1:8" ht="13.5" customHeight="1">
      <c r="A94" s="74" t="s">
        <v>48</v>
      </c>
      <c r="B94" s="74" t="s">
        <v>48</v>
      </c>
      <c r="C94" s="75"/>
      <c r="D94" s="11" t="s">
        <v>49</v>
      </c>
      <c r="E94" s="74" t="s">
        <v>8</v>
      </c>
      <c r="F94" s="102" t="s">
        <v>9</v>
      </c>
      <c r="G94" s="17" t="s">
        <v>505</v>
      </c>
      <c r="H94" s="17"/>
    </row>
    <row r="95" spans="1:8" ht="12.75" customHeight="1">
      <c r="A95" s="77" t="s">
        <v>50</v>
      </c>
      <c r="B95" s="78" t="s">
        <v>51</v>
      </c>
      <c r="C95" s="79" t="s">
        <v>6</v>
      </c>
      <c r="D95" s="11"/>
      <c r="E95" s="77" t="s">
        <v>11</v>
      </c>
      <c r="F95" s="103" t="s">
        <v>52</v>
      </c>
      <c r="G95" s="81" t="s">
        <v>12</v>
      </c>
      <c r="H95" s="82" t="s">
        <v>13</v>
      </c>
    </row>
    <row r="96" spans="1:8" ht="12.75">
      <c r="A96" s="83" t="s">
        <v>53</v>
      </c>
      <c r="B96" s="78"/>
      <c r="C96" s="84"/>
      <c r="D96" s="11"/>
      <c r="E96" s="83" t="s">
        <v>14</v>
      </c>
      <c r="F96" s="104"/>
      <c r="G96" s="81"/>
      <c r="H96" s="82"/>
    </row>
    <row r="97" spans="1:8" ht="12.75">
      <c r="A97" s="38" t="s">
        <v>21</v>
      </c>
      <c r="B97" s="92">
        <v>19</v>
      </c>
      <c r="C97" s="87" t="s">
        <v>234</v>
      </c>
      <c r="D97" s="88" t="s">
        <v>126</v>
      </c>
      <c r="E97" s="31">
        <v>37.02</v>
      </c>
      <c r="F97" s="31">
        <v>57.188568460000006</v>
      </c>
      <c r="G97" s="28">
        <v>50</v>
      </c>
      <c r="H97" s="28">
        <f>ROUND(F97*G97,2)</f>
        <v>2859.43</v>
      </c>
    </row>
    <row r="98" spans="1:8" ht="12.75">
      <c r="A98" s="38" t="s">
        <v>21</v>
      </c>
      <c r="B98" s="92">
        <v>29</v>
      </c>
      <c r="C98" s="87" t="s">
        <v>235</v>
      </c>
      <c r="D98" s="88" t="s">
        <v>126</v>
      </c>
      <c r="E98" s="31">
        <v>38.51</v>
      </c>
      <c r="F98" s="31">
        <v>195.24431811199997</v>
      </c>
      <c r="G98" s="28">
        <v>50</v>
      </c>
      <c r="H98" s="28">
        <f>ROUND(F98*G98,2)</f>
        <v>9762.22</v>
      </c>
    </row>
    <row r="99" spans="1:8" ht="12.75">
      <c r="A99" s="38" t="s">
        <v>21</v>
      </c>
      <c r="B99" s="92">
        <v>30</v>
      </c>
      <c r="C99" s="87" t="s">
        <v>236</v>
      </c>
      <c r="D99" s="88" t="s">
        <v>167</v>
      </c>
      <c r="E99" s="31">
        <v>77.92</v>
      </c>
      <c r="F99" s="31">
        <v>154.526463172</v>
      </c>
      <c r="G99" s="28">
        <v>24</v>
      </c>
      <c r="H99" s="28">
        <f>ROUND(F99*G99,2)</f>
        <v>3708.64</v>
      </c>
    </row>
    <row r="100" spans="1:8" ht="12.75">
      <c r="A100" s="38" t="s">
        <v>21</v>
      </c>
      <c r="B100" s="86">
        <v>61</v>
      </c>
      <c r="C100" s="29" t="s">
        <v>241</v>
      </c>
      <c r="D100" s="30" t="s">
        <v>242</v>
      </c>
      <c r="E100" s="95"/>
      <c r="F100" s="95">
        <v>71.736375392</v>
      </c>
      <c r="G100" s="28">
        <v>96</v>
      </c>
      <c r="H100" s="28">
        <f>ROUND(F100*G100,2)</f>
        <v>6886.69</v>
      </c>
    </row>
    <row r="101" spans="1:8" ht="12.75">
      <c r="A101" s="38" t="s">
        <v>21</v>
      </c>
      <c r="B101" s="86">
        <v>64</v>
      </c>
      <c r="C101" s="29" t="s">
        <v>455</v>
      </c>
      <c r="D101" s="30" t="s">
        <v>118</v>
      </c>
      <c r="E101" s="31"/>
      <c r="F101" s="31">
        <v>1726.3139817600004</v>
      </c>
      <c r="G101" s="28">
        <v>9</v>
      </c>
      <c r="H101" s="28">
        <f>ROUND(F101*G101,2)</f>
        <v>15536.83</v>
      </c>
    </row>
    <row r="102" spans="1:8" ht="12.75">
      <c r="A102" s="98"/>
      <c r="B102" s="98"/>
      <c r="C102" s="42" t="s">
        <v>19</v>
      </c>
      <c r="D102" s="106"/>
      <c r="E102" s="2"/>
      <c r="F102" s="2"/>
      <c r="G102" s="107"/>
      <c r="H102" s="108">
        <f>SUM(H97:H101)</f>
        <v>38753.81</v>
      </c>
    </row>
    <row r="103" spans="1:8" ht="12.75">
      <c r="A103" s="100"/>
      <c r="B103" s="98"/>
      <c r="C103" s="180"/>
      <c r="D103" s="114"/>
      <c r="E103" s="114"/>
      <c r="F103" s="57"/>
      <c r="G103" s="57"/>
      <c r="H103" s="58"/>
    </row>
    <row r="104" spans="1:8" ht="12.75">
      <c r="A104" s="67" t="s">
        <v>122</v>
      </c>
      <c r="B104" s="68"/>
      <c r="C104" s="69"/>
      <c r="D104" s="70"/>
      <c r="E104" s="70"/>
      <c r="F104" s="109"/>
      <c r="G104" s="110"/>
      <c r="H104" s="111"/>
    </row>
    <row r="105" spans="1:8" ht="13.5" customHeight="1">
      <c r="A105" s="74" t="s">
        <v>48</v>
      </c>
      <c r="B105" s="74" t="s">
        <v>48</v>
      </c>
      <c r="C105" s="75"/>
      <c r="D105" s="11" t="s">
        <v>49</v>
      </c>
      <c r="E105" s="74" t="s">
        <v>8</v>
      </c>
      <c r="F105" s="102" t="s">
        <v>9</v>
      </c>
      <c r="G105" s="17" t="s">
        <v>505</v>
      </c>
      <c r="H105" s="17"/>
    </row>
    <row r="106" spans="1:8" ht="12.75" customHeight="1">
      <c r="A106" s="77" t="s">
        <v>50</v>
      </c>
      <c r="B106" s="78" t="s">
        <v>51</v>
      </c>
      <c r="C106" s="79" t="s">
        <v>6</v>
      </c>
      <c r="D106" s="11"/>
      <c r="E106" s="77" t="s">
        <v>11</v>
      </c>
      <c r="F106" s="103" t="s">
        <v>52</v>
      </c>
      <c r="G106" s="81" t="s">
        <v>12</v>
      </c>
      <c r="H106" s="82" t="s">
        <v>13</v>
      </c>
    </row>
    <row r="107" spans="1:8" ht="12.75">
      <c r="A107" s="83" t="s">
        <v>53</v>
      </c>
      <c r="B107" s="78"/>
      <c r="C107" s="84"/>
      <c r="D107" s="11"/>
      <c r="E107" s="83" t="s">
        <v>14</v>
      </c>
      <c r="F107" s="104"/>
      <c r="G107" s="81"/>
      <c r="H107" s="82"/>
    </row>
    <row r="108" spans="1:8" ht="12.75">
      <c r="A108" s="112" t="s">
        <v>25</v>
      </c>
      <c r="B108" s="113">
        <v>1</v>
      </c>
      <c r="C108" s="87" t="s">
        <v>244</v>
      </c>
      <c r="D108" s="88" t="s">
        <v>217</v>
      </c>
      <c r="E108" s="31">
        <v>35.71</v>
      </c>
      <c r="F108" s="31">
        <v>187.339250834</v>
      </c>
      <c r="G108" s="28">
        <v>2</v>
      </c>
      <c r="H108" s="28">
        <f aca="true" t="shared" si="1" ref="H108:H122">ROUND(F108*G108,2)</f>
        <v>374.68</v>
      </c>
    </row>
    <row r="109" spans="1:8" ht="12.75">
      <c r="A109" s="112" t="s">
        <v>25</v>
      </c>
      <c r="B109" s="113">
        <v>17</v>
      </c>
      <c r="C109" s="87" t="s">
        <v>206</v>
      </c>
      <c r="D109" s="167" t="s">
        <v>207</v>
      </c>
      <c r="E109" s="31">
        <v>36.95</v>
      </c>
      <c r="F109" s="31">
        <v>87.571075448</v>
      </c>
      <c r="G109" s="28">
        <v>4.3</v>
      </c>
      <c r="H109" s="28">
        <f t="shared" si="1"/>
        <v>376.56</v>
      </c>
    </row>
    <row r="110" spans="1:8" ht="12.75">
      <c r="A110" s="112" t="s">
        <v>25</v>
      </c>
      <c r="B110" s="113">
        <v>22</v>
      </c>
      <c r="C110" s="87" t="s">
        <v>432</v>
      </c>
      <c r="D110" s="88" t="s">
        <v>126</v>
      </c>
      <c r="E110" s="31">
        <v>11.42</v>
      </c>
      <c r="F110" s="31">
        <v>129.922004452</v>
      </c>
      <c r="G110" s="28">
        <v>1</v>
      </c>
      <c r="H110" s="28">
        <f t="shared" si="1"/>
        <v>129.92</v>
      </c>
    </row>
    <row r="111" spans="1:8" ht="12.75">
      <c r="A111" s="112" t="s">
        <v>25</v>
      </c>
      <c r="B111" s="113">
        <v>38</v>
      </c>
      <c r="C111" s="87" t="s">
        <v>208</v>
      </c>
      <c r="D111" s="88" t="s">
        <v>209</v>
      </c>
      <c r="E111" s="31">
        <v>243.03</v>
      </c>
      <c r="F111" s="31">
        <v>993.442405288</v>
      </c>
      <c r="G111" s="28">
        <v>2</v>
      </c>
      <c r="H111" s="28">
        <f t="shared" si="1"/>
        <v>1986.88</v>
      </c>
    </row>
    <row r="112" spans="1:8" ht="12.75">
      <c r="A112" s="112" t="s">
        <v>25</v>
      </c>
      <c r="B112" s="113">
        <v>40</v>
      </c>
      <c r="C112" s="105" t="s">
        <v>494</v>
      </c>
      <c r="D112" s="88" t="s">
        <v>495</v>
      </c>
      <c r="E112" s="40">
        <v>551</v>
      </c>
      <c r="F112" s="40">
        <v>1746.9552415</v>
      </c>
      <c r="G112" s="28"/>
      <c r="H112" s="28">
        <f t="shared" si="1"/>
        <v>0</v>
      </c>
    </row>
    <row r="113" spans="1:8" ht="12.75">
      <c r="A113" s="112" t="s">
        <v>25</v>
      </c>
      <c r="B113" s="113">
        <v>48</v>
      </c>
      <c r="C113" s="87" t="s">
        <v>212</v>
      </c>
      <c r="D113" s="88" t="s">
        <v>126</v>
      </c>
      <c r="E113" s="31">
        <v>103.72</v>
      </c>
      <c r="F113" s="31">
        <v>142.19772532000002</v>
      </c>
      <c r="G113" s="28">
        <v>8.69</v>
      </c>
      <c r="H113" s="28">
        <f t="shared" si="1"/>
        <v>1235.7</v>
      </c>
    </row>
    <row r="114" spans="1:8" ht="12.75">
      <c r="A114" s="112" t="s">
        <v>25</v>
      </c>
      <c r="B114" s="114"/>
      <c r="C114" s="87" t="s">
        <v>127</v>
      </c>
      <c r="D114" s="88"/>
      <c r="E114" s="40"/>
      <c r="F114" s="40"/>
      <c r="G114" s="28">
        <v>0</v>
      </c>
      <c r="H114" s="28">
        <f t="shared" si="1"/>
        <v>0</v>
      </c>
    </row>
    <row r="115" spans="1:8" ht="12.75">
      <c r="A115" s="112" t="s">
        <v>25</v>
      </c>
      <c r="B115" s="113">
        <v>61</v>
      </c>
      <c r="C115" s="89" t="s">
        <v>130</v>
      </c>
      <c r="D115" s="88" t="s">
        <v>129</v>
      </c>
      <c r="E115" s="40">
        <v>43.43</v>
      </c>
      <c r="F115" s="40">
        <v>106.94960504</v>
      </c>
      <c r="G115" s="28"/>
      <c r="H115" s="28">
        <f t="shared" si="1"/>
        <v>0</v>
      </c>
    </row>
    <row r="116" spans="1:8" ht="12.75">
      <c r="A116" s="112" t="s">
        <v>25</v>
      </c>
      <c r="B116" s="113">
        <v>71</v>
      </c>
      <c r="C116" s="87" t="s">
        <v>443</v>
      </c>
      <c r="D116" s="93" t="s">
        <v>406</v>
      </c>
      <c r="E116" s="59">
        <v>2.74</v>
      </c>
      <c r="F116" s="40">
        <v>244.85839944200006</v>
      </c>
      <c r="G116" s="28">
        <v>7</v>
      </c>
      <c r="H116" s="28">
        <f t="shared" si="1"/>
        <v>1714.01</v>
      </c>
    </row>
    <row r="117" spans="1:8" ht="12.75">
      <c r="A117" s="112" t="s">
        <v>25</v>
      </c>
      <c r="B117" s="113">
        <v>87</v>
      </c>
      <c r="C117" s="87" t="s">
        <v>274</v>
      </c>
      <c r="D117" s="88" t="s">
        <v>275</v>
      </c>
      <c r="E117" s="31">
        <v>59.67</v>
      </c>
      <c r="F117" s="31">
        <v>291.124364832</v>
      </c>
      <c r="G117" s="28">
        <v>0</v>
      </c>
      <c r="H117" s="28">
        <f t="shared" si="1"/>
        <v>0</v>
      </c>
    </row>
    <row r="118" spans="1:8" ht="12.75">
      <c r="A118" s="112" t="s">
        <v>25</v>
      </c>
      <c r="B118" s="113">
        <v>88</v>
      </c>
      <c r="C118" s="89" t="s">
        <v>276</v>
      </c>
      <c r="D118" s="88" t="s">
        <v>275</v>
      </c>
      <c r="E118" s="31">
        <v>59.67</v>
      </c>
      <c r="F118" s="31">
        <v>335.575512864</v>
      </c>
      <c r="G118" s="28"/>
      <c r="H118" s="28">
        <f t="shared" si="1"/>
        <v>0</v>
      </c>
    </row>
    <row r="119" spans="1:8" ht="12.75">
      <c r="A119" s="112" t="s">
        <v>25</v>
      </c>
      <c r="B119" s="23"/>
      <c r="C119" s="29" t="s">
        <v>214</v>
      </c>
      <c r="D119" s="30"/>
      <c r="E119" s="95"/>
      <c r="F119" s="95"/>
      <c r="G119" s="28">
        <v>0</v>
      </c>
      <c r="H119" s="28">
        <f t="shared" si="1"/>
        <v>0</v>
      </c>
    </row>
    <row r="120" spans="1:8" ht="12.75">
      <c r="A120" s="112" t="s">
        <v>25</v>
      </c>
      <c r="B120" s="91">
        <v>130</v>
      </c>
      <c r="C120" s="96" t="s">
        <v>215</v>
      </c>
      <c r="D120" s="30" t="s">
        <v>71</v>
      </c>
      <c r="E120" s="95">
        <v>39.822354000000004</v>
      </c>
      <c r="F120" s="95">
        <v>157.154874028</v>
      </c>
      <c r="G120" s="28">
        <v>3</v>
      </c>
      <c r="H120" s="28">
        <f t="shared" si="1"/>
        <v>471.46</v>
      </c>
    </row>
    <row r="121" spans="1:8" ht="12.75">
      <c r="A121" s="112" t="s">
        <v>25</v>
      </c>
      <c r="B121" s="91">
        <v>137</v>
      </c>
      <c r="C121" s="105" t="s">
        <v>218</v>
      </c>
      <c r="D121" s="88" t="s">
        <v>219</v>
      </c>
      <c r="E121" s="31"/>
      <c r="F121" s="31">
        <v>16.591121344</v>
      </c>
      <c r="G121" s="28">
        <v>22.5</v>
      </c>
      <c r="H121" s="28">
        <f t="shared" si="1"/>
        <v>373.3</v>
      </c>
    </row>
    <row r="122" spans="1:8" ht="12.75">
      <c r="A122" s="112" t="s">
        <v>25</v>
      </c>
      <c r="B122" s="91">
        <v>138</v>
      </c>
      <c r="C122" s="105" t="s">
        <v>220</v>
      </c>
      <c r="D122" s="88" t="s">
        <v>221</v>
      </c>
      <c r="E122" s="31">
        <v>37.84</v>
      </c>
      <c r="F122" s="31">
        <v>88.48777544800002</v>
      </c>
      <c r="G122" s="28">
        <v>22.5</v>
      </c>
      <c r="H122" s="28">
        <f t="shared" si="1"/>
        <v>1990.97</v>
      </c>
    </row>
    <row r="123" spans="1:8" ht="12.75">
      <c r="A123" s="100"/>
      <c r="B123" s="98"/>
      <c r="C123" s="42"/>
      <c r="D123" s="106"/>
      <c r="E123" s="2"/>
      <c r="F123" s="2"/>
      <c r="G123" s="107"/>
      <c r="H123" s="108">
        <f>SUM(H108:H122)</f>
        <v>8653.480000000001</v>
      </c>
    </row>
    <row r="124" spans="1:8" ht="12.75">
      <c r="A124" s="98"/>
      <c r="B124" s="98"/>
      <c r="C124" s="118" t="s">
        <v>30</v>
      </c>
      <c r="D124" s="119"/>
      <c r="E124" s="2"/>
      <c r="F124" s="2"/>
      <c r="G124" s="120"/>
      <c r="H124" s="111"/>
    </row>
    <row r="125" spans="1:8" ht="13.5" customHeight="1">
      <c r="A125" s="74" t="s">
        <v>48</v>
      </c>
      <c r="B125" s="74" t="s">
        <v>48</v>
      </c>
      <c r="C125" s="75"/>
      <c r="D125" s="11" t="s">
        <v>49</v>
      </c>
      <c r="E125" s="74" t="s">
        <v>8</v>
      </c>
      <c r="F125" s="102" t="s">
        <v>9</v>
      </c>
      <c r="G125" s="17" t="s">
        <v>505</v>
      </c>
      <c r="H125" s="17"/>
    </row>
    <row r="126" spans="1:8" ht="12.75" customHeight="1">
      <c r="A126" s="77" t="s">
        <v>50</v>
      </c>
      <c r="B126" s="78" t="s">
        <v>51</v>
      </c>
      <c r="C126" s="79" t="s">
        <v>6</v>
      </c>
      <c r="D126" s="11"/>
      <c r="E126" s="77" t="s">
        <v>11</v>
      </c>
      <c r="F126" s="103" t="s">
        <v>52</v>
      </c>
      <c r="G126" s="81" t="s">
        <v>12</v>
      </c>
      <c r="H126" s="82" t="s">
        <v>13</v>
      </c>
    </row>
    <row r="127" spans="1:8" ht="12.75">
      <c r="A127" s="83" t="s">
        <v>53</v>
      </c>
      <c r="B127" s="78"/>
      <c r="C127" s="84"/>
      <c r="D127" s="11"/>
      <c r="E127" s="83" t="s">
        <v>14</v>
      </c>
      <c r="F127" s="104"/>
      <c r="G127" s="81"/>
      <c r="H127" s="82"/>
    </row>
    <row r="128" spans="1:8" ht="12.75">
      <c r="A128" s="112" t="s">
        <v>31</v>
      </c>
      <c r="B128" s="113"/>
      <c r="C128" s="87" t="s">
        <v>140</v>
      </c>
      <c r="D128" s="88"/>
      <c r="E128" s="31"/>
      <c r="F128" s="31"/>
      <c r="G128" s="26"/>
      <c r="H128" s="121"/>
    </row>
    <row r="129" spans="1:8" ht="12.75">
      <c r="A129" s="112" t="s">
        <v>31</v>
      </c>
      <c r="B129" s="113">
        <v>1</v>
      </c>
      <c r="C129" s="89" t="s">
        <v>141</v>
      </c>
      <c r="D129" s="88" t="s">
        <v>142</v>
      </c>
      <c r="E129" s="31">
        <v>61.99</v>
      </c>
      <c r="F129" s="31">
        <v>121.02360538</v>
      </c>
      <c r="G129" s="28">
        <v>62</v>
      </c>
      <c r="H129" s="28">
        <f aca="true" t="shared" si="2" ref="H129:H143">ROUND(F129*G129,2)</f>
        <v>7503.46</v>
      </c>
    </row>
    <row r="130" spans="1:8" ht="12.75">
      <c r="A130" s="112" t="s">
        <v>31</v>
      </c>
      <c r="B130" s="113">
        <v>4</v>
      </c>
      <c r="C130" s="87" t="s">
        <v>145</v>
      </c>
      <c r="D130" s="88" t="s">
        <v>33</v>
      </c>
      <c r="E130" s="31">
        <v>70.02</v>
      </c>
      <c r="F130" s="31">
        <v>106.42494322799999</v>
      </c>
      <c r="G130" s="28">
        <v>13</v>
      </c>
      <c r="H130" s="28">
        <f t="shared" si="2"/>
        <v>1383.52</v>
      </c>
    </row>
    <row r="131" spans="1:8" ht="12.75">
      <c r="A131" s="112" t="s">
        <v>31</v>
      </c>
      <c r="B131" s="113">
        <v>5</v>
      </c>
      <c r="C131" s="87" t="s">
        <v>146</v>
      </c>
      <c r="D131" s="88" t="s">
        <v>33</v>
      </c>
      <c r="E131" s="31">
        <v>112.91</v>
      </c>
      <c r="F131" s="31">
        <v>358.333499442</v>
      </c>
      <c r="G131" s="28">
        <v>4</v>
      </c>
      <c r="H131" s="28">
        <f t="shared" si="2"/>
        <v>1433.33</v>
      </c>
    </row>
    <row r="132" spans="1:8" ht="12.75">
      <c r="A132" s="112" t="s">
        <v>31</v>
      </c>
      <c r="B132" s="113">
        <v>8</v>
      </c>
      <c r="C132" s="87" t="s">
        <v>222</v>
      </c>
      <c r="D132" s="88" t="s">
        <v>33</v>
      </c>
      <c r="E132" s="31">
        <v>48.51</v>
      </c>
      <c r="F132" s="31">
        <v>124.29137699399999</v>
      </c>
      <c r="G132" s="28">
        <v>1</v>
      </c>
      <c r="H132" s="28">
        <f t="shared" si="2"/>
        <v>124.29</v>
      </c>
    </row>
    <row r="133" spans="1:8" ht="12.75">
      <c r="A133" s="112" t="s">
        <v>31</v>
      </c>
      <c r="B133" s="113">
        <v>9</v>
      </c>
      <c r="C133" s="87" t="s">
        <v>223</v>
      </c>
      <c r="D133" s="88" t="s">
        <v>149</v>
      </c>
      <c r="E133" s="31">
        <v>26.26</v>
      </c>
      <c r="F133" s="31">
        <v>70.88112745800001</v>
      </c>
      <c r="G133" s="28">
        <v>5</v>
      </c>
      <c r="H133" s="28">
        <f t="shared" si="2"/>
        <v>354.41</v>
      </c>
    </row>
    <row r="134" spans="1:8" ht="12.75">
      <c r="A134" s="112" t="s">
        <v>31</v>
      </c>
      <c r="B134" s="113">
        <v>10</v>
      </c>
      <c r="C134" s="87" t="s">
        <v>150</v>
      </c>
      <c r="D134" s="88" t="s">
        <v>151</v>
      </c>
      <c r="E134" s="31">
        <v>243.51</v>
      </c>
      <c r="F134" s="31">
        <v>382.31528237400005</v>
      </c>
      <c r="G134" s="28">
        <v>10</v>
      </c>
      <c r="H134" s="28">
        <f t="shared" si="2"/>
        <v>3823.15</v>
      </c>
    </row>
    <row r="135" spans="1:8" ht="12.75">
      <c r="A135" s="112" t="s">
        <v>31</v>
      </c>
      <c r="B135" s="113">
        <v>16</v>
      </c>
      <c r="C135" s="87" t="s">
        <v>154</v>
      </c>
      <c r="D135" s="122" t="s">
        <v>33</v>
      </c>
      <c r="E135" s="40">
        <v>3991.38</v>
      </c>
      <c r="F135" s="123">
        <v>741.3549730940001</v>
      </c>
      <c r="G135" s="28">
        <v>180</v>
      </c>
      <c r="H135" s="28">
        <f t="shared" si="2"/>
        <v>133443.9</v>
      </c>
    </row>
    <row r="136" spans="1:8" ht="12.75">
      <c r="A136" s="112" t="s">
        <v>31</v>
      </c>
      <c r="B136" s="113">
        <v>17</v>
      </c>
      <c r="C136" s="87" t="s">
        <v>155</v>
      </c>
      <c r="D136" s="115" t="s">
        <v>156</v>
      </c>
      <c r="E136" s="124">
        <v>367.61</v>
      </c>
      <c r="F136" s="40">
        <v>515.855672912</v>
      </c>
      <c r="G136" s="28">
        <v>2</v>
      </c>
      <c r="H136" s="28">
        <f t="shared" si="2"/>
        <v>1031.71</v>
      </c>
    </row>
    <row r="137" spans="1:8" ht="12.75">
      <c r="A137" s="112" t="s">
        <v>31</v>
      </c>
      <c r="B137" s="113">
        <v>19</v>
      </c>
      <c r="C137" s="87" t="s">
        <v>224</v>
      </c>
      <c r="D137" s="88" t="s">
        <v>33</v>
      </c>
      <c r="E137" s="26">
        <v>154.06</v>
      </c>
      <c r="F137" s="31">
        <v>179.645565306</v>
      </c>
      <c r="G137" s="28"/>
      <c r="H137" s="28">
        <f t="shared" si="2"/>
        <v>0</v>
      </c>
    </row>
    <row r="138" spans="1:8" ht="12.75">
      <c r="A138" s="112" t="s">
        <v>31</v>
      </c>
      <c r="B138" s="113">
        <v>20</v>
      </c>
      <c r="C138" s="87" t="s">
        <v>158</v>
      </c>
      <c r="D138" s="88" t="s">
        <v>33</v>
      </c>
      <c r="E138" s="26">
        <v>9.62</v>
      </c>
      <c r="F138" s="31">
        <v>30.872365306</v>
      </c>
      <c r="G138" s="28">
        <v>174</v>
      </c>
      <c r="H138" s="28">
        <f t="shared" si="2"/>
        <v>5371.79</v>
      </c>
    </row>
    <row r="139" spans="1:8" ht="12.75">
      <c r="A139" s="112" t="s">
        <v>31</v>
      </c>
      <c r="B139" s="113">
        <v>21</v>
      </c>
      <c r="C139" s="87" t="s">
        <v>159</v>
      </c>
      <c r="D139" s="88" t="s">
        <v>33</v>
      </c>
      <c r="E139" s="26">
        <v>66.53</v>
      </c>
      <c r="F139" s="31">
        <v>89.48966530599999</v>
      </c>
      <c r="G139" s="28">
        <v>2</v>
      </c>
      <c r="H139" s="28">
        <f t="shared" si="2"/>
        <v>178.98</v>
      </c>
    </row>
    <row r="140" spans="1:8" ht="12.75">
      <c r="A140" s="112" t="s">
        <v>31</v>
      </c>
      <c r="B140" s="113">
        <v>25</v>
      </c>
      <c r="C140" s="87" t="s">
        <v>403</v>
      </c>
      <c r="D140" s="88" t="s">
        <v>71</v>
      </c>
      <c r="E140" s="31"/>
      <c r="F140" s="31">
        <v>118.15940445200002</v>
      </c>
      <c r="G140" s="28">
        <v>1</v>
      </c>
      <c r="H140" s="28">
        <f t="shared" si="2"/>
        <v>118.16</v>
      </c>
    </row>
    <row r="141" spans="1:8" ht="12.75">
      <c r="A141" s="112" t="s">
        <v>31</v>
      </c>
      <c r="B141" s="113">
        <v>35</v>
      </c>
      <c r="C141" s="87" t="s">
        <v>415</v>
      </c>
      <c r="D141" s="88" t="s">
        <v>406</v>
      </c>
      <c r="E141" s="31"/>
      <c r="F141" s="31">
        <v>87.05016489600001</v>
      </c>
      <c r="G141" s="28">
        <v>1</v>
      </c>
      <c r="H141" s="28">
        <f t="shared" si="2"/>
        <v>87.05</v>
      </c>
    </row>
    <row r="142" spans="1:8" ht="12.75">
      <c r="A142" s="112" t="s">
        <v>31</v>
      </c>
      <c r="B142" s="113">
        <v>38</v>
      </c>
      <c r="C142" s="87" t="s">
        <v>160</v>
      </c>
      <c r="D142" s="88" t="s">
        <v>161</v>
      </c>
      <c r="E142" s="40">
        <v>1971.04</v>
      </c>
      <c r="F142" s="40">
        <v>2363.68564805</v>
      </c>
      <c r="G142" s="28">
        <v>2</v>
      </c>
      <c r="H142" s="28">
        <f t="shared" si="2"/>
        <v>4727.37</v>
      </c>
    </row>
    <row r="143" spans="1:8" ht="12.75">
      <c r="A143" s="112" t="s">
        <v>31</v>
      </c>
      <c r="B143" s="113">
        <v>52</v>
      </c>
      <c r="C143" s="87" t="s">
        <v>507</v>
      </c>
      <c r="D143" s="88" t="s">
        <v>33</v>
      </c>
      <c r="E143" s="31">
        <v>1312.86</v>
      </c>
      <c r="F143" s="31">
        <v>1497.0863602959998</v>
      </c>
      <c r="G143" s="28">
        <v>1</v>
      </c>
      <c r="H143" s="28">
        <f t="shared" si="2"/>
        <v>1497.09</v>
      </c>
    </row>
    <row r="144" spans="1:8" ht="12.75">
      <c r="A144" s="98"/>
      <c r="B144" s="98"/>
      <c r="C144" s="42" t="s">
        <v>19</v>
      </c>
      <c r="D144" s="106"/>
      <c r="E144" s="2"/>
      <c r="F144" s="2"/>
      <c r="G144" s="107"/>
      <c r="H144" s="108">
        <f>SUM(H129:H143)</f>
        <v>161078.21</v>
      </c>
    </row>
    <row r="145" spans="1:8" ht="12.75">
      <c r="A145" s="67" t="s">
        <v>162</v>
      </c>
      <c r="B145" s="68"/>
      <c r="C145" s="69"/>
      <c r="D145" s="70"/>
      <c r="E145" s="70"/>
      <c r="F145" s="109"/>
      <c r="G145" s="107"/>
      <c r="H145" s="48"/>
    </row>
    <row r="146" spans="1:8" ht="13.5" customHeight="1">
      <c r="A146" s="74" t="s">
        <v>48</v>
      </c>
      <c r="B146" s="74" t="s">
        <v>48</v>
      </c>
      <c r="C146" s="75"/>
      <c r="D146" s="11" t="s">
        <v>49</v>
      </c>
      <c r="E146" s="74" t="s">
        <v>8</v>
      </c>
      <c r="F146" s="102" t="s">
        <v>9</v>
      </c>
      <c r="G146" s="17" t="s">
        <v>505</v>
      </c>
      <c r="H146" s="17"/>
    </row>
    <row r="147" spans="1:8" ht="12.75" customHeight="1">
      <c r="A147" s="77" t="s">
        <v>50</v>
      </c>
      <c r="B147" s="78" t="s">
        <v>51</v>
      </c>
      <c r="C147" s="79" t="s">
        <v>6</v>
      </c>
      <c r="D147" s="11"/>
      <c r="E147" s="77" t="s">
        <v>11</v>
      </c>
      <c r="F147" s="103" t="s">
        <v>52</v>
      </c>
      <c r="G147" s="81" t="s">
        <v>12</v>
      </c>
      <c r="H147" s="82" t="s">
        <v>13</v>
      </c>
    </row>
    <row r="148" spans="1:8" ht="12.75">
      <c r="A148" s="83" t="s">
        <v>53</v>
      </c>
      <c r="B148" s="78"/>
      <c r="C148" s="84"/>
      <c r="D148" s="11"/>
      <c r="E148" s="83" t="s">
        <v>14</v>
      </c>
      <c r="F148" s="104"/>
      <c r="G148" s="81"/>
      <c r="H148" s="82"/>
    </row>
    <row r="149" spans="1:8" ht="12.75">
      <c r="A149" s="112" t="s">
        <v>163</v>
      </c>
      <c r="B149" s="125">
        <v>8</v>
      </c>
      <c r="C149" s="87" t="s">
        <v>248</v>
      </c>
      <c r="D149" s="88" t="s">
        <v>114</v>
      </c>
      <c r="E149" s="31">
        <v>1092.05</v>
      </c>
      <c r="F149" s="31">
        <v>1467.890857238</v>
      </c>
      <c r="G149" s="28">
        <v>12.7</v>
      </c>
      <c r="H149" s="28">
        <f aca="true" t="shared" si="3" ref="H149:H155">ROUND(F149*G149,2)</f>
        <v>18642.21</v>
      </c>
    </row>
    <row r="150" spans="1:8" ht="12.75">
      <c r="A150" s="112" t="s">
        <v>163</v>
      </c>
      <c r="B150" s="113">
        <v>12</v>
      </c>
      <c r="C150" s="87" t="s">
        <v>166</v>
      </c>
      <c r="D150" s="88" t="s">
        <v>167</v>
      </c>
      <c r="E150" s="31">
        <v>52.07</v>
      </c>
      <c r="F150" s="31">
        <v>180.950151152</v>
      </c>
      <c r="G150" s="28">
        <v>4.9</v>
      </c>
      <c r="H150" s="28">
        <f t="shared" si="3"/>
        <v>886.66</v>
      </c>
    </row>
    <row r="151" spans="1:8" ht="12.75">
      <c r="A151" s="112" t="s">
        <v>163</v>
      </c>
      <c r="B151" s="125">
        <v>23</v>
      </c>
      <c r="C151" s="87" t="s">
        <v>471</v>
      </c>
      <c r="D151" s="88" t="s">
        <v>116</v>
      </c>
      <c r="E151" s="181">
        <v>16.71</v>
      </c>
      <c r="F151" s="40">
        <v>95.596897248</v>
      </c>
      <c r="G151" s="28">
        <v>7</v>
      </c>
      <c r="H151" s="28">
        <f t="shared" si="3"/>
        <v>669.18</v>
      </c>
    </row>
    <row r="152" spans="1:8" ht="12.75" hidden="1">
      <c r="A152" s="112" t="s">
        <v>163</v>
      </c>
      <c r="B152" s="91"/>
      <c r="C152" s="87" t="s">
        <v>168</v>
      </c>
      <c r="D152" s="93"/>
      <c r="E152" s="93"/>
      <c r="F152" s="40">
        <v>0</v>
      </c>
      <c r="G152" s="28">
        <v>0</v>
      </c>
      <c r="H152" s="28">
        <f t="shared" si="3"/>
        <v>0</v>
      </c>
    </row>
    <row r="153" spans="1:8" ht="12.75">
      <c r="A153" s="112" t="s">
        <v>163</v>
      </c>
      <c r="B153" s="91">
        <v>40</v>
      </c>
      <c r="C153" s="89" t="s">
        <v>508</v>
      </c>
      <c r="D153" s="93" t="s">
        <v>170</v>
      </c>
      <c r="E153" s="59">
        <v>180</v>
      </c>
      <c r="F153" s="40">
        <v>281</v>
      </c>
      <c r="G153" s="28">
        <v>6</v>
      </c>
      <c r="H153" s="28">
        <f t="shared" si="3"/>
        <v>1686</v>
      </c>
    </row>
    <row r="154" spans="1:8" ht="12.75" hidden="1">
      <c r="A154" s="112" t="s">
        <v>163</v>
      </c>
      <c r="B154" s="91">
        <v>41</v>
      </c>
      <c r="C154" s="89" t="s">
        <v>169</v>
      </c>
      <c r="D154" s="93" t="s">
        <v>170</v>
      </c>
      <c r="E154" s="59">
        <v>4.12</v>
      </c>
      <c r="F154" s="40">
        <v>87.1149383</v>
      </c>
      <c r="G154" s="28"/>
      <c r="H154" s="28">
        <f t="shared" si="3"/>
        <v>0</v>
      </c>
    </row>
    <row r="155" spans="1:8" ht="27" customHeight="1">
      <c r="A155" s="22"/>
      <c r="B155" s="86">
        <v>50</v>
      </c>
      <c r="C155" s="105" t="s">
        <v>407</v>
      </c>
      <c r="D155" s="93" t="s">
        <v>172</v>
      </c>
      <c r="E155" s="126">
        <v>13.01</v>
      </c>
      <c r="F155" s="40">
        <v>123.84801205199999</v>
      </c>
      <c r="G155" s="28">
        <v>32</v>
      </c>
      <c r="H155" s="28">
        <f t="shared" si="3"/>
        <v>3963.14</v>
      </c>
    </row>
    <row r="156" spans="1:8" ht="12.75">
      <c r="A156" s="98"/>
      <c r="B156" s="98"/>
      <c r="C156" s="42" t="s">
        <v>19</v>
      </c>
      <c r="D156" s="106"/>
      <c r="E156" s="106"/>
      <c r="F156" s="107"/>
      <c r="G156" s="128"/>
      <c r="H156" s="60">
        <f>SUM(H149:H155)</f>
        <v>25847.19</v>
      </c>
    </row>
    <row r="157" spans="1:8" ht="12.75">
      <c r="A157" s="98"/>
      <c r="B157" s="98"/>
      <c r="C157" s="42"/>
      <c r="D157" s="106"/>
      <c r="E157" s="106"/>
      <c r="F157" s="107"/>
      <c r="G157" s="170"/>
      <c r="H157" s="48"/>
    </row>
    <row r="158" spans="1:8" ht="12.75">
      <c r="A158" s="98"/>
      <c r="B158" s="98"/>
      <c r="C158" s="129" t="s">
        <v>36</v>
      </c>
      <c r="D158" s="57"/>
      <c r="E158" s="57"/>
      <c r="F158" s="57"/>
      <c r="G158" s="57"/>
      <c r="H158" s="58"/>
    </row>
    <row r="159" spans="1:8" ht="13.5" customHeight="1">
      <c r="A159" s="74" t="s">
        <v>48</v>
      </c>
      <c r="B159" s="74" t="s">
        <v>48</v>
      </c>
      <c r="C159" s="75"/>
      <c r="D159" s="11" t="s">
        <v>49</v>
      </c>
      <c r="E159" s="74" t="s">
        <v>8</v>
      </c>
      <c r="F159" s="130" t="s">
        <v>173</v>
      </c>
      <c r="G159" s="17" t="s">
        <v>505</v>
      </c>
      <c r="H159" s="17"/>
    </row>
    <row r="160" spans="1:8" ht="12.75" customHeight="1">
      <c r="A160" s="77" t="s">
        <v>50</v>
      </c>
      <c r="B160" s="78" t="s">
        <v>51</v>
      </c>
      <c r="C160" s="79" t="s">
        <v>6</v>
      </c>
      <c r="D160" s="11"/>
      <c r="E160" s="77" t="s">
        <v>11</v>
      </c>
      <c r="F160" s="130"/>
      <c r="G160" s="81" t="s">
        <v>12</v>
      </c>
      <c r="H160" s="82" t="s">
        <v>13</v>
      </c>
    </row>
    <row r="161" spans="1:8" ht="12.75">
      <c r="A161" s="83" t="s">
        <v>53</v>
      </c>
      <c r="B161" s="78"/>
      <c r="C161" s="84"/>
      <c r="D161" s="11"/>
      <c r="E161" s="83" t="s">
        <v>14</v>
      </c>
      <c r="F161" s="130"/>
      <c r="G161" s="81"/>
      <c r="H161" s="82"/>
    </row>
    <row r="162" spans="1:8" ht="12.75" hidden="1">
      <c r="A162" s="112" t="s">
        <v>37</v>
      </c>
      <c r="B162" s="113">
        <v>7</v>
      </c>
      <c r="C162" s="87" t="s">
        <v>509</v>
      </c>
      <c r="D162" s="93" t="s">
        <v>499</v>
      </c>
      <c r="E162" s="59"/>
      <c r="F162" s="40">
        <v>14.61</v>
      </c>
      <c r="G162" s="28"/>
      <c r="H162" s="28">
        <f>ROUND(F162*G162,2)</f>
        <v>0</v>
      </c>
    </row>
    <row r="163" spans="1:8" ht="12.75">
      <c r="A163" s="22" t="s">
        <v>37</v>
      </c>
      <c r="B163" s="22">
        <v>33</v>
      </c>
      <c r="C163" s="87" t="s">
        <v>174</v>
      </c>
      <c r="D163" s="115" t="s">
        <v>39</v>
      </c>
      <c r="E163" s="116">
        <v>3468.64</v>
      </c>
      <c r="F163" s="116">
        <v>4281.3</v>
      </c>
      <c r="G163" s="28">
        <v>3</v>
      </c>
      <c r="H163" s="28">
        <f>ROUND(F163*G163,2)</f>
        <v>12843.9</v>
      </c>
    </row>
    <row r="164" spans="1:8" ht="12.75">
      <c r="A164" s="22" t="s">
        <v>37</v>
      </c>
      <c r="B164" s="22">
        <v>36</v>
      </c>
      <c r="C164" s="87" t="s">
        <v>227</v>
      </c>
      <c r="D164" s="115" t="s">
        <v>39</v>
      </c>
      <c r="E164" s="171">
        <v>1294.07</v>
      </c>
      <c r="F164" s="171">
        <v>1637.32</v>
      </c>
      <c r="G164" s="28">
        <v>3</v>
      </c>
      <c r="H164" s="28">
        <f>ROUND(F164*G164,2)</f>
        <v>4911.96</v>
      </c>
    </row>
    <row r="165" spans="1:8" ht="12.75" hidden="1">
      <c r="A165" s="22" t="s">
        <v>37</v>
      </c>
      <c r="B165" s="22">
        <v>42</v>
      </c>
      <c r="C165" s="87" t="s">
        <v>510</v>
      </c>
      <c r="D165" s="93"/>
      <c r="E165" s="59"/>
      <c r="F165" s="116"/>
      <c r="G165" s="160"/>
      <c r="H165" s="28">
        <f>ROUND(F165*G165,2)</f>
        <v>0</v>
      </c>
    </row>
    <row r="166" spans="1:8" ht="12.75">
      <c r="A166" s="131"/>
      <c r="B166" s="131"/>
      <c r="C166" s="56" t="s">
        <v>19</v>
      </c>
      <c r="D166" s="132"/>
      <c r="E166" s="132"/>
      <c r="F166" s="133"/>
      <c r="G166" s="134"/>
      <c r="H166" s="108">
        <f>SUM(H162:H165)</f>
        <v>17755.86</v>
      </c>
    </row>
    <row r="167" spans="1:8" ht="12.75">
      <c r="A167" s="98"/>
      <c r="B167" s="98"/>
      <c r="C167" s="42"/>
      <c r="D167" s="106"/>
      <c r="E167" s="110"/>
      <c r="F167" s="107"/>
      <c r="G167" s="107"/>
      <c r="H167" s="48"/>
    </row>
    <row r="168" spans="1:8" ht="13.5" customHeight="1">
      <c r="A168" s="74" t="s">
        <v>48</v>
      </c>
      <c r="B168" s="74" t="s">
        <v>48</v>
      </c>
      <c r="C168" s="75"/>
      <c r="D168" s="11" t="s">
        <v>49</v>
      </c>
      <c r="E168" s="74" t="s">
        <v>8</v>
      </c>
      <c r="F168" s="130" t="s">
        <v>173</v>
      </c>
      <c r="G168" s="17" t="s">
        <v>511</v>
      </c>
      <c r="H168" s="17" t="s">
        <v>512</v>
      </c>
    </row>
    <row r="169" spans="1:8" ht="12.75" customHeight="1">
      <c r="A169" s="77" t="s">
        <v>50</v>
      </c>
      <c r="B169" s="78" t="s">
        <v>51</v>
      </c>
      <c r="C169" s="79" t="s">
        <v>6</v>
      </c>
      <c r="D169" s="11"/>
      <c r="E169" s="77" t="s">
        <v>11</v>
      </c>
      <c r="F169" s="130"/>
      <c r="G169" s="81" t="s">
        <v>513</v>
      </c>
      <c r="H169" s="82"/>
    </row>
    <row r="170" spans="1:8" ht="12.75">
      <c r="A170" s="83" t="s">
        <v>53</v>
      </c>
      <c r="B170" s="78"/>
      <c r="C170" s="84"/>
      <c r="D170" s="11"/>
      <c r="E170" s="83" t="s">
        <v>14</v>
      </c>
      <c r="F170" s="130"/>
      <c r="G170" s="81" t="s">
        <v>514</v>
      </c>
      <c r="H170" s="82" t="s">
        <v>14</v>
      </c>
    </row>
    <row r="171" spans="1:8" ht="12.75" hidden="1">
      <c r="A171" s="135"/>
      <c r="B171" s="23">
        <v>5</v>
      </c>
      <c r="C171" s="29" t="s">
        <v>291</v>
      </c>
      <c r="D171" s="30" t="s">
        <v>39</v>
      </c>
      <c r="E171" s="59"/>
      <c r="F171" s="40">
        <v>3000</v>
      </c>
      <c r="G171" s="28"/>
      <c r="H171" s="28">
        <f aca="true" t="shared" si="4" ref="H171:H177">ROUND(F171*G171,2)</f>
        <v>0</v>
      </c>
    </row>
    <row r="172" spans="1:8" ht="12.75" hidden="1">
      <c r="A172" s="135"/>
      <c r="B172" s="23">
        <v>6</v>
      </c>
      <c r="C172" s="29" t="s">
        <v>292</v>
      </c>
      <c r="D172" s="30" t="s">
        <v>39</v>
      </c>
      <c r="E172" s="59"/>
      <c r="F172" s="40">
        <v>142.5</v>
      </c>
      <c r="G172" s="28"/>
      <c r="H172" s="28">
        <f t="shared" si="4"/>
        <v>0</v>
      </c>
    </row>
    <row r="173" spans="1:8" ht="12.75">
      <c r="A173" s="135"/>
      <c r="B173" s="23">
        <v>7</v>
      </c>
      <c r="C173" s="50" t="s">
        <v>256</v>
      </c>
      <c r="D173" s="30" t="s">
        <v>39</v>
      </c>
      <c r="E173" s="59"/>
      <c r="F173" s="40">
        <v>43.01</v>
      </c>
      <c r="G173" s="28">
        <v>2.3</v>
      </c>
      <c r="H173" s="28">
        <f t="shared" si="4"/>
        <v>98.92</v>
      </c>
    </row>
    <row r="174" spans="1:8" ht="12.75" hidden="1">
      <c r="A174" s="135"/>
      <c r="B174" s="23">
        <v>10</v>
      </c>
      <c r="C174" s="105" t="s">
        <v>515</v>
      </c>
      <c r="D174" s="88" t="s">
        <v>242</v>
      </c>
      <c r="E174" s="181"/>
      <c r="F174" s="40">
        <v>286.56056</v>
      </c>
      <c r="G174" s="28"/>
      <c r="H174" s="28">
        <f t="shared" si="4"/>
        <v>0</v>
      </c>
    </row>
    <row r="175" spans="1:8" ht="12.75">
      <c r="A175" s="135"/>
      <c r="B175" s="23">
        <v>14</v>
      </c>
      <c r="C175" s="29" t="s">
        <v>177</v>
      </c>
      <c r="D175" s="30" t="s">
        <v>39</v>
      </c>
      <c r="E175" s="40"/>
      <c r="F175" s="40">
        <v>282.203333333333</v>
      </c>
      <c r="G175" s="28">
        <v>1</v>
      </c>
      <c r="H175" s="28">
        <f t="shared" si="4"/>
        <v>282.2</v>
      </c>
    </row>
    <row r="176" spans="1:8" ht="12.75" hidden="1">
      <c r="A176" s="135"/>
      <c r="B176" s="23">
        <v>16</v>
      </c>
      <c r="C176" s="29" t="s">
        <v>178</v>
      </c>
      <c r="D176" s="30" t="s">
        <v>39</v>
      </c>
      <c r="E176" s="40"/>
      <c r="F176" s="40">
        <v>380.08</v>
      </c>
      <c r="G176" s="28"/>
      <c r="H176" s="28">
        <f t="shared" si="4"/>
        <v>0</v>
      </c>
    </row>
    <row r="177" spans="1:8" ht="12.75" hidden="1">
      <c r="A177" s="135"/>
      <c r="B177" s="23">
        <v>21</v>
      </c>
      <c r="C177" s="29" t="s">
        <v>516</v>
      </c>
      <c r="D177" s="30" t="s">
        <v>39</v>
      </c>
      <c r="E177" s="40"/>
      <c r="F177" s="40">
        <v>4861.05</v>
      </c>
      <c r="G177" s="28"/>
      <c r="H177" s="28">
        <f t="shared" si="4"/>
        <v>0</v>
      </c>
    </row>
    <row r="178" spans="1:8" ht="12.75">
      <c r="A178" s="136"/>
      <c r="B178" s="137"/>
      <c r="C178" s="138" t="s">
        <v>19</v>
      </c>
      <c r="D178" s="139"/>
      <c r="E178" s="140"/>
      <c r="F178" s="140"/>
      <c r="G178" s="141"/>
      <c r="H178" s="60">
        <f>SUM(H171:H177)</f>
        <v>381.12</v>
      </c>
    </row>
    <row r="179" spans="1:8" ht="12.75">
      <c r="A179" s="98"/>
      <c r="B179" s="98"/>
      <c r="C179" s="42"/>
      <c r="D179" s="106"/>
      <c r="E179" s="106"/>
      <c r="F179" s="107"/>
      <c r="G179" s="107"/>
      <c r="H179" s="48"/>
    </row>
    <row r="180" spans="1:8" ht="12.75" customHeight="1">
      <c r="A180" s="74" t="s">
        <v>48</v>
      </c>
      <c r="B180" s="74" t="s">
        <v>48</v>
      </c>
      <c r="C180" s="75"/>
      <c r="D180" s="11" t="s">
        <v>49</v>
      </c>
      <c r="E180" s="74" t="s">
        <v>8</v>
      </c>
      <c r="F180" s="130" t="s">
        <v>173</v>
      </c>
      <c r="G180" s="17" t="s">
        <v>505</v>
      </c>
      <c r="H180" s="17"/>
    </row>
    <row r="181" spans="1:8" ht="12.75" customHeight="1">
      <c r="A181" s="77" t="s">
        <v>50</v>
      </c>
      <c r="B181" s="78" t="s">
        <v>51</v>
      </c>
      <c r="C181" s="79" t="s">
        <v>6</v>
      </c>
      <c r="D181" s="11"/>
      <c r="E181" s="77" t="s">
        <v>11</v>
      </c>
      <c r="F181" s="130"/>
      <c r="G181" s="81" t="s">
        <v>12</v>
      </c>
      <c r="H181" s="82" t="s">
        <v>13</v>
      </c>
    </row>
    <row r="182" spans="1:8" ht="12.75">
      <c r="A182" s="83" t="s">
        <v>53</v>
      </c>
      <c r="B182" s="78"/>
      <c r="C182" s="84"/>
      <c r="D182" s="11"/>
      <c r="E182" s="83" t="s">
        <v>14</v>
      </c>
      <c r="F182" s="130"/>
      <c r="G182" s="81"/>
      <c r="H182" s="82"/>
    </row>
    <row r="183" spans="1:8" ht="12.75">
      <c r="A183" s="135"/>
      <c r="B183" s="23">
        <v>19</v>
      </c>
      <c r="C183" s="29" t="s">
        <v>180</v>
      </c>
      <c r="D183" s="30" t="s">
        <v>181</v>
      </c>
      <c r="E183" s="40"/>
      <c r="F183" s="40"/>
      <c r="G183" s="28">
        <v>0.6</v>
      </c>
      <c r="H183" s="28">
        <f>ROUND(F183*G183,2)</f>
        <v>0</v>
      </c>
    </row>
    <row r="184" spans="1:8" ht="12.75">
      <c r="A184" s="135"/>
      <c r="B184" s="23">
        <v>20</v>
      </c>
      <c r="C184" s="29" t="s">
        <v>265</v>
      </c>
      <c r="D184" s="30" t="s">
        <v>181</v>
      </c>
      <c r="E184" s="40"/>
      <c r="F184" s="40"/>
      <c r="G184" s="28">
        <v>1.3</v>
      </c>
      <c r="H184" s="28">
        <f>ROUND(F184*G184,2)</f>
        <v>0</v>
      </c>
    </row>
    <row r="185" spans="1:8" ht="12.75">
      <c r="A185" s="136"/>
      <c r="B185" s="137"/>
      <c r="C185" s="138" t="s">
        <v>19</v>
      </c>
      <c r="D185" s="139"/>
      <c r="E185" s="140"/>
      <c r="F185" s="140"/>
      <c r="G185" s="141"/>
      <c r="H185" s="60">
        <f>SUM(H183:H184)</f>
        <v>0</v>
      </c>
    </row>
    <row r="186" spans="1:8" ht="12.75">
      <c r="A186" s="98"/>
      <c r="B186" s="98"/>
      <c r="C186" s="2"/>
      <c r="D186" s="139"/>
      <c r="E186" s="42"/>
      <c r="F186" s="133"/>
      <c r="G186" s="107"/>
      <c r="H186" s="48"/>
    </row>
    <row r="187" spans="1:8" ht="12.75">
      <c r="A187" s="142"/>
      <c r="B187" s="142"/>
      <c r="C187" s="143" t="s">
        <v>182</v>
      </c>
      <c r="D187" s="139"/>
      <c r="E187" s="143"/>
      <c r="F187" s="144"/>
      <c r="G187" s="134"/>
      <c r="H187" s="60">
        <f>H185+H178+H166+H156+H144+H123+H102+H92+H52</f>
        <v>602926.0099999999</v>
      </c>
    </row>
    <row r="188" spans="1:8" ht="12.75" customHeight="1">
      <c r="A188" s="221"/>
      <c r="B188" s="221"/>
      <c r="C188" s="145" t="s">
        <v>184</v>
      </c>
      <c r="D188" s="145"/>
      <c r="E188" s="145"/>
      <c r="F188" s="145"/>
      <c r="G188" s="232"/>
      <c r="H188" s="232"/>
    </row>
    <row r="189" spans="1:8" ht="12.75" customHeight="1">
      <c r="A189" s="221"/>
      <c r="B189" s="221"/>
      <c r="C189" s="145" t="s">
        <v>185</v>
      </c>
      <c r="D189" s="145"/>
      <c r="E189" s="145"/>
      <c r="F189" s="145"/>
      <c r="G189"/>
      <c r="H189"/>
    </row>
    <row r="190" spans="1:8" ht="12.75">
      <c r="A190" s="221"/>
      <c r="B190" s="221"/>
      <c r="C190" s="61"/>
      <c r="D190" s="147"/>
      <c r="E190" s="148"/>
      <c r="F190" s="148"/>
      <c r="G190"/>
      <c r="H190"/>
    </row>
    <row r="191" spans="3:6" ht="15.75" customHeight="1">
      <c r="C191" s="151" t="s">
        <v>186</v>
      </c>
      <c r="D191" s="151"/>
      <c r="E191" s="151"/>
      <c r="F191" s="151"/>
    </row>
    <row r="192" spans="3:6" ht="12.75">
      <c r="C192" s="99"/>
      <c r="D192" s="153"/>
      <c r="E192" s="154"/>
      <c r="F192" s="154"/>
    </row>
    <row r="193" spans="3:6" ht="12.75">
      <c r="C193" s="151" t="s">
        <v>187</v>
      </c>
      <c r="D193" s="151"/>
      <c r="E193" s="151"/>
      <c r="F193" s="151"/>
    </row>
    <row r="194" spans="3:6" ht="15.75" customHeight="1">
      <c r="C194" s="145" t="s">
        <v>188</v>
      </c>
      <c r="D194" s="145"/>
      <c r="E194" s="145"/>
      <c r="F194" s="145"/>
    </row>
    <row r="195" spans="3:6" ht="12.75" customHeight="1">
      <c r="C195" s="145" t="s">
        <v>189</v>
      </c>
      <c r="D195" s="145"/>
      <c r="E195" s="145"/>
      <c r="F195" s="145"/>
    </row>
    <row r="196" spans="3:6" ht="12.75">
      <c r="C196" s="61"/>
      <c r="D196" s="147"/>
      <c r="E196" s="148"/>
      <c r="F196" s="148"/>
    </row>
    <row r="197" spans="3:6" ht="12.75">
      <c r="C197" s="151" t="s">
        <v>190</v>
      </c>
      <c r="D197" s="151"/>
      <c r="E197" s="151"/>
      <c r="F197" s="151"/>
    </row>
    <row r="198" spans="3:6" ht="12.75">
      <c r="C198" s="99"/>
      <c r="D198" s="153"/>
      <c r="E198" s="154"/>
      <c r="F198" s="154"/>
    </row>
    <row r="199" spans="3:6" ht="12.75">
      <c r="C199" s="151" t="s">
        <v>191</v>
      </c>
      <c r="D199" s="151"/>
      <c r="E199" s="151"/>
      <c r="F199" s="151"/>
    </row>
  </sheetData>
  <sheetProtection selectLockedCells="1" selectUnlockedCells="1"/>
  <mergeCells count="95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F38"/>
    <mergeCell ref="A39:F39"/>
    <mergeCell ref="A40:F40"/>
    <mergeCell ref="D43:D45"/>
    <mergeCell ref="F43:F45"/>
    <mergeCell ref="G43:H43"/>
    <mergeCell ref="B44:B45"/>
    <mergeCell ref="G44:G45"/>
    <mergeCell ref="H44:H45"/>
    <mergeCell ref="D54:D56"/>
    <mergeCell ref="G54:H54"/>
    <mergeCell ref="B55:B56"/>
    <mergeCell ref="G55:G56"/>
    <mergeCell ref="H55:H56"/>
    <mergeCell ref="D94:D96"/>
    <mergeCell ref="G94:H94"/>
    <mergeCell ref="B95:B96"/>
    <mergeCell ref="G95:G96"/>
    <mergeCell ref="H95:H96"/>
    <mergeCell ref="D105:D107"/>
    <mergeCell ref="G105:H105"/>
    <mergeCell ref="B106:B107"/>
    <mergeCell ref="G106:G107"/>
    <mergeCell ref="H106:H107"/>
    <mergeCell ref="D125:D127"/>
    <mergeCell ref="G125:H125"/>
    <mergeCell ref="B126:B127"/>
    <mergeCell ref="G126:G127"/>
    <mergeCell ref="H126:H127"/>
    <mergeCell ref="D146:D148"/>
    <mergeCell ref="G146:H146"/>
    <mergeCell ref="B147:B148"/>
    <mergeCell ref="G147:G148"/>
    <mergeCell ref="H147:H148"/>
    <mergeCell ref="D159:D161"/>
    <mergeCell ref="F159:F161"/>
    <mergeCell ref="G159:H159"/>
    <mergeCell ref="B160:B161"/>
    <mergeCell ref="G160:G161"/>
    <mergeCell ref="H160:H161"/>
    <mergeCell ref="D168:D170"/>
    <mergeCell ref="F168:F170"/>
    <mergeCell ref="G168:H168"/>
    <mergeCell ref="B169:B170"/>
    <mergeCell ref="G169:G170"/>
    <mergeCell ref="H169:H170"/>
    <mergeCell ref="D180:D182"/>
    <mergeCell ref="F180:F182"/>
    <mergeCell ref="G180:H180"/>
    <mergeCell ref="B181:B182"/>
    <mergeCell ref="G181:G182"/>
    <mergeCell ref="H181:H182"/>
    <mergeCell ref="C188:F188"/>
    <mergeCell ref="C189:F189"/>
    <mergeCell ref="C191:F191"/>
    <mergeCell ref="C193:F193"/>
    <mergeCell ref="C194:F194"/>
    <mergeCell ref="C195:F195"/>
    <mergeCell ref="C197:F197"/>
    <mergeCell ref="C199:F199"/>
  </mergeCells>
  <printOptions/>
  <pageMargins left="0.7479166666666667" right="0.2361111111111111" top="0.32013888888888886" bottom="0.4722222222222222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selection activeCell="A221" sqref="A221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517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5.32</v>
      </c>
      <c r="H9" s="28">
        <f>ROUND(F9*G9,2)</f>
        <v>6051.39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2.86</v>
      </c>
      <c r="H10" s="28">
        <f>ROUND(F10*G10,2)</f>
        <v>4031.51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10082.900000000001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517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2.864</v>
      </c>
      <c r="H17" s="28">
        <f>ROUND(F17*G17,2)</f>
        <v>3027.73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3027.73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517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3.781</v>
      </c>
      <c r="H24" s="28">
        <f>ROUND(F24*G24,2)</f>
        <v>5376.17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3.781</v>
      </c>
      <c r="H25" s="28">
        <f>ROUND(F25*G25,2)</f>
        <v>3997.16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9373.33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517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2469.91</v>
      </c>
      <c r="G33" s="160">
        <v>0.8</v>
      </c>
      <c r="H33" s="160">
        <f>ROUND(F33*G33,2)</f>
        <v>1975.93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2056.81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517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24730.010000000002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202" t="s">
        <v>295</v>
      </c>
      <c r="B50" s="114"/>
      <c r="C50" s="202"/>
      <c r="D50" s="119"/>
      <c r="E50" s="119"/>
      <c r="F50" s="107"/>
      <c r="G50" s="65"/>
      <c r="H50" s="66"/>
    </row>
    <row r="51" spans="1:8" ht="13.5" customHeight="1">
      <c r="A51" s="204" t="s">
        <v>48</v>
      </c>
      <c r="B51" s="204" t="s">
        <v>48</v>
      </c>
      <c r="C51" s="205"/>
      <c r="D51" s="204" t="s">
        <v>253</v>
      </c>
      <c r="E51" s="204" t="s">
        <v>8</v>
      </c>
      <c r="F51" s="102" t="s">
        <v>9</v>
      </c>
      <c r="G51" s="17" t="s">
        <v>517</v>
      </c>
      <c r="H51" s="17"/>
    </row>
    <row r="52" spans="1:8" ht="12.75" customHeight="1">
      <c r="A52" s="206" t="s">
        <v>50</v>
      </c>
      <c r="B52" s="206" t="s">
        <v>254</v>
      </c>
      <c r="C52" s="207" t="s">
        <v>6</v>
      </c>
      <c r="D52" s="206"/>
      <c r="E52" s="206" t="s">
        <v>11</v>
      </c>
      <c r="F52" s="103" t="s">
        <v>52</v>
      </c>
      <c r="G52" s="81" t="s">
        <v>12</v>
      </c>
      <c r="H52" s="258" t="s">
        <v>13</v>
      </c>
    </row>
    <row r="53" spans="1:8" ht="12.75">
      <c r="A53" s="85" t="s">
        <v>53</v>
      </c>
      <c r="B53" s="85"/>
      <c r="C53" s="208"/>
      <c r="D53" s="85" t="s">
        <v>255</v>
      </c>
      <c r="E53" s="85" t="s">
        <v>14</v>
      </c>
      <c r="F53" s="104"/>
      <c r="G53" s="81"/>
      <c r="H53" s="258"/>
    </row>
    <row r="54" spans="1:8" ht="12.75">
      <c r="A54" s="125"/>
      <c r="B54" s="125"/>
      <c r="C54" s="87" t="s">
        <v>296</v>
      </c>
      <c r="D54" s="209" t="s">
        <v>297</v>
      </c>
      <c r="E54" s="26"/>
      <c r="F54" s="26"/>
      <c r="G54" s="26"/>
      <c r="H54" s="165"/>
    </row>
    <row r="55" spans="1:8" ht="12.75">
      <c r="A55" s="112" t="s">
        <v>298</v>
      </c>
      <c r="B55" s="113">
        <v>1</v>
      </c>
      <c r="C55" s="89" t="s">
        <v>299</v>
      </c>
      <c r="D55" s="88"/>
      <c r="E55" s="31">
        <v>73.62</v>
      </c>
      <c r="F55" s="31">
        <v>600.73</v>
      </c>
      <c r="G55" s="26">
        <v>10</v>
      </c>
      <c r="H55" s="28">
        <f>ROUND(F55*G55,2)</f>
        <v>6007.3</v>
      </c>
    </row>
    <row r="56" spans="1:8" ht="12.75">
      <c r="A56" s="112" t="s">
        <v>298</v>
      </c>
      <c r="B56" s="113">
        <v>2</v>
      </c>
      <c r="C56" s="89" t="s">
        <v>300</v>
      </c>
      <c r="D56" s="88"/>
      <c r="E56" s="31">
        <v>205.63</v>
      </c>
      <c r="F56" s="31">
        <v>779.91</v>
      </c>
      <c r="G56" s="26">
        <v>8</v>
      </c>
      <c r="H56" s="28">
        <f>ROUND(F56*G56,2)</f>
        <v>6239.28</v>
      </c>
    </row>
    <row r="57" spans="1:8" ht="12.75">
      <c r="A57" s="112" t="s">
        <v>298</v>
      </c>
      <c r="B57" s="113">
        <v>3</v>
      </c>
      <c r="C57" s="89" t="s">
        <v>301</v>
      </c>
      <c r="D57" s="88"/>
      <c r="E57" s="31">
        <v>57.69</v>
      </c>
      <c r="F57" s="31">
        <v>740.7800000000001</v>
      </c>
      <c r="G57" s="26">
        <v>1.5</v>
      </c>
      <c r="H57" s="28">
        <f>ROUND(F57*G57,2)</f>
        <v>1111.17</v>
      </c>
    </row>
    <row r="58" spans="1:8" ht="12.75">
      <c r="A58" s="112" t="s">
        <v>298</v>
      </c>
      <c r="B58" s="113">
        <v>4</v>
      </c>
      <c r="C58" s="87" t="s">
        <v>302</v>
      </c>
      <c r="D58" s="88" t="s">
        <v>303</v>
      </c>
      <c r="E58" s="31">
        <v>73.62</v>
      </c>
      <c r="F58" s="31">
        <v>732.45</v>
      </c>
      <c r="G58" s="26">
        <v>4.8</v>
      </c>
      <c r="H58" s="28">
        <f>ROUND(F58*G58,2)</f>
        <v>3515.76</v>
      </c>
    </row>
    <row r="59" spans="1:8" ht="12.75">
      <c r="A59" s="112" t="s">
        <v>298</v>
      </c>
      <c r="B59" s="113">
        <v>8</v>
      </c>
      <c r="C59" s="87" t="s">
        <v>308</v>
      </c>
      <c r="D59" s="88" t="s">
        <v>309</v>
      </c>
      <c r="E59" s="31">
        <v>44.03</v>
      </c>
      <c r="F59" s="31">
        <v>267.64</v>
      </c>
      <c r="G59" s="26">
        <v>6</v>
      </c>
      <c r="H59" s="28">
        <f>ROUND(F59*G59,2)</f>
        <v>1605.84</v>
      </c>
    </row>
    <row r="60" spans="1:8" ht="12.75">
      <c r="A60" s="112" t="s">
        <v>298</v>
      </c>
      <c r="B60" s="113"/>
      <c r="C60" s="105" t="s">
        <v>312</v>
      </c>
      <c r="D60" s="88"/>
      <c r="E60" s="31"/>
      <c r="F60" s="31"/>
      <c r="G60" s="26"/>
      <c r="H60" s="165"/>
    </row>
    <row r="61" spans="1:8" ht="12.75">
      <c r="A61" s="112" t="s">
        <v>298</v>
      </c>
      <c r="B61" s="113">
        <v>11</v>
      </c>
      <c r="C61" s="89" t="s">
        <v>299</v>
      </c>
      <c r="D61" s="88" t="s">
        <v>126</v>
      </c>
      <c r="E61" s="31">
        <v>57.35</v>
      </c>
      <c r="F61" s="31">
        <v>191.6</v>
      </c>
      <c r="G61" s="26">
        <v>204</v>
      </c>
      <c r="H61" s="28">
        <f aca="true" t="shared" si="0" ref="H61:H68">ROUND(F61*G61,2)</f>
        <v>39086.4</v>
      </c>
    </row>
    <row r="62" spans="1:8" ht="12.75">
      <c r="A62" s="112" t="s">
        <v>298</v>
      </c>
      <c r="B62" s="113">
        <v>12</v>
      </c>
      <c r="C62" s="89" t="s">
        <v>311</v>
      </c>
      <c r="D62" s="88" t="s">
        <v>126</v>
      </c>
      <c r="E62" s="31">
        <v>62.49</v>
      </c>
      <c r="F62" s="31">
        <v>216.09</v>
      </c>
      <c r="G62" s="26">
        <v>184</v>
      </c>
      <c r="H62" s="28">
        <f t="shared" si="0"/>
        <v>39760.56</v>
      </c>
    </row>
    <row r="63" spans="1:8" ht="12.75">
      <c r="A63" s="112" t="s">
        <v>298</v>
      </c>
      <c r="B63" s="113">
        <v>13</v>
      </c>
      <c r="C63" s="89" t="s">
        <v>313</v>
      </c>
      <c r="D63" s="88" t="s">
        <v>126</v>
      </c>
      <c r="E63" s="31">
        <v>64.78</v>
      </c>
      <c r="F63" s="31">
        <v>158.62</v>
      </c>
      <c r="G63" s="26">
        <v>29.4</v>
      </c>
      <c r="H63" s="28">
        <f t="shared" si="0"/>
        <v>4663.43</v>
      </c>
    </row>
    <row r="64" spans="1:8" ht="12.75">
      <c r="A64" s="112" t="s">
        <v>298</v>
      </c>
      <c r="B64" s="113">
        <v>14</v>
      </c>
      <c r="C64" s="89" t="s">
        <v>314</v>
      </c>
      <c r="D64" s="88" t="s">
        <v>126</v>
      </c>
      <c r="E64" s="31">
        <v>66.24</v>
      </c>
      <c r="F64" s="31">
        <v>322.5899999999999</v>
      </c>
      <c r="G64" s="26">
        <v>21.4</v>
      </c>
      <c r="H64" s="28">
        <f t="shared" si="0"/>
        <v>6903.43</v>
      </c>
    </row>
    <row r="65" spans="1:8" ht="12.75">
      <c r="A65" s="112" t="s">
        <v>298</v>
      </c>
      <c r="B65" s="113">
        <v>15</v>
      </c>
      <c r="C65" s="89" t="s">
        <v>315</v>
      </c>
      <c r="D65" s="88" t="s">
        <v>126</v>
      </c>
      <c r="E65" s="31">
        <v>34.16</v>
      </c>
      <c r="F65" s="31">
        <v>214.72</v>
      </c>
      <c r="G65" s="26">
        <v>12.8</v>
      </c>
      <c r="H65" s="28">
        <f t="shared" si="0"/>
        <v>2748.42</v>
      </c>
    </row>
    <row r="66" spans="1:8" ht="12.75">
      <c r="A66" s="112" t="s">
        <v>298</v>
      </c>
      <c r="B66" s="113">
        <v>16</v>
      </c>
      <c r="C66" s="89" t="s">
        <v>316</v>
      </c>
      <c r="D66" s="88" t="s">
        <v>246</v>
      </c>
      <c r="E66" s="31">
        <v>63.07</v>
      </c>
      <c r="F66" s="31">
        <v>163.29</v>
      </c>
      <c r="G66" s="26">
        <v>25.2</v>
      </c>
      <c r="H66" s="28">
        <f t="shared" si="0"/>
        <v>4114.91</v>
      </c>
    </row>
    <row r="67" spans="1:8" ht="12.75">
      <c r="A67" s="112" t="s">
        <v>298</v>
      </c>
      <c r="B67" s="113">
        <v>17</v>
      </c>
      <c r="C67" s="89" t="s">
        <v>317</v>
      </c>
      <c r="D67" s="88" t="s">
        <v>318</v>
      </c>
      <c r="E67" s="31">
        <v>1.78</v>
      </c>
      <c r="F67" s="40">
        <v>34.23</v>
      </c>
      <c r="G67" s="26">
        <v>68</v>
      </c>
      <c r="H67" s="28">
        <f t="shared" si="0"/>
        <v>2327.64</v>
      </c>
    </row>
    <row r="68" spans="1:8" ht="12.75">
      <c r="A68" s="112" t="s">
        <v>298</v>
      </c>
      <c r="B68" s="113">
        <v>18</v>
      </c>
      <c r="C68" s="87" t="s">
        <v>319</v>
      </c>
      <c r="D68" s="88" t="s">
        <v>126</v>
      </c>
      <c r="E68" s="31">
        <v>22.29</v>
      </c>
      <c r="F68" s="40">
        <v>55.349999999999994</v>
      </c>
      <c r="G68" s="26">
        <v>15</v>
      </c>
      <c r="H68" s="28">
        <f t="shared" si="0"/>
        <v>830.25</v>
      </c>
    </row>
    <row r="69" spans="1:8" ht="12.75">
      <c r="A69" s="112" t="s">
        <v>298</v>
      </c>
      <c r="B69" s="113"/>
      <c r="C69" s="87" t="s">
        <v>321</v>
      </c>
      <c r="D69" s="88" t="s">
        <v>126</v>
      </c>
      <c r="E69" s="31"/>
      <c r="F69" s="31"/>
      <c r="G69" s="26"/>
      <c r="H69" s="165">
        <v>0</v>
      </c>
    </row>
    <row r="70" spans="1:8" ht="12.75">
      <c r="A70" s="112" t="s">
        <v>298</v>
      </c>
      <c r="B70" s="113">
        <v>20</v>
      </c>
      <c r="C70" s="89" t="s">
        <v>322</v>
      </c>
      <c r="D70" s="88"/>
      <c r="E70" s="31">
        <v>16.06</v>
      </c>
      <c r="F70" s="31">
        <v>136.96</v>
      </c>
      <c r="G70" s="26">
        <v>19.6</v>
      </c>
      <c r="H70" s="28">
        <f aca="true" t="shared" si="1" ref="H70:H86">ROUND(F70*G70,2)</f>
        <v>2684.42</v>
      </c>
    </row>
    <row r="71" spans="1:8" ht="12.75">
      <c r="A71" s="112" t="s">
        <v>298</v>
      </c>
      <c r="B71" s="113">
        <v>21</v>
      </c>
      <c r="C71" s="89" t="s">
        <v>518</v>
      </c>
      <c r="D71" s="88"/>
      <c r="E71" s="31">
        <v>16.06</v>
      </c>
      <c r="F71" s="31">
        <v>167.57</v>
      </c>
      <c r="G71" s="26">
        <v>55.28</v>
      </c>
      <c r="H71" s="28">
        <f t="shared" si="1"/>
        <v>9263.27</v>
      </c>
    </row>
    <row r="72" spans="1:8" ht="12.75">
      <c r="A72" s="112" t="s">
        <v>298</v>
      </c>
      <c r="B72" s="113">
        <v>22</v>
      </c>
      <c r="C72" s="89" t="s">
        <v>324</v>
      </c>
      <c r="D72" s="88"/>
      <c r="E72" s="31">
        <v>16.06</v>
      </c>
      <c r="F72" s="31">
        <v>139</v>
      </c>
      <c r="G72" s="26">
        <v>4.6</v>
      </c>
      <c r="H72" s="28">
        <f t="shared" si="1"/>
        <v>639.4</v>
      </c>
    </row>
    <row r="73" spans="1:8" ht="12.75">
      <c r="A73" s="112" t="s">
        <v>298</v>
      </c>
      <c r="B73" s="113">
        <v>23</v>
      </c>
      <c r="C73" s="87" t="s">
        <v>325</v>
      </c>
      <c r="D73" s="88" t="s">
        <v>126</v>
      </c>
      <c r="E73" s="31">
        <v>14.45</v>
      </c>
      <c r="F73" s="31">
        <v>113.21</v>
      </c>
      <c r="G73" s="26">
        <v>25</v>
      </c>
      <c r="H73" s="28">
        <f t="shared" si="1"/>
        <v>2830.25</v>
      </c>
    </row>
    <row r="74" spans="1:8" ht="12.75">
      <c r="A74" s="112" t="s">
        <v>298</v>
      </c>
      <c r="B74" s="113">
        <v>25</v>
      </c>
      <c r="C74" s="87" t="s">
        <v>327</v>
      </c>
      <c r="D74" s="88" t="s">
        <v>126</v>
      </c>
      <c r="E74" s="31">
        <v>8.45</v>
      </c>
      <c r="F74" s="31">
        <v>110.89000000000001</v>
      </c>
      <c r="G74" s="26">
        <v>1.1</v>
      </c>
      <c r="H74" s="28">
        <f t="shared" si="1"/>
        <v>121.98</v>
      </c>
    </row>
    <row r="75" spans="1:8" ht="12.75">
      <c r="A75" s="112" t="s">
        <v>298</v>
      </c>
      <c r="B75" s="113">
        <v>27</v>
      </c>
      <c r="C75" s="87" t="s">
        <v>329</v>
      </c>
      <c r="D75" s="88" t="s">
        <v>126</v>
      </c>
      <c r="E75" s="31">
        <v>18.85</v>
      </c>
      <c r="F75" s="31">
        <v>110.08</v>
      </c>
      <c r="G75" s="26">
        <v>13.6</v>
      </c>
      <c r="H75" s="28">
        <f t="shared" si="1"/>
        <v>1497.09</v>
      </c>
    </row>
    <row r="76" spans="1:8" ht="12.75">
      <c r="A76" s="112" t="s">
        <v>298</v>
      </c>
      <c r="B76" s="113"/>
      <c r="C76" s="87" t="s">
        <v>332</v>
      </c>
      <c r="D76" s="88"/>
      <c r="E76" s="31"/>
      <c r="F76" s="40"/>
      <c r="G76" s="26"/>
      <c r="H76" s="28">
        <f t="shared" si="1"/>
        <v>0</v>
      </c>
    </row>
    <row r="77" spans="1:8" ht="12.75">
      <c r="A77" s="112" t="s">
        <v>298</v>
      </c>
      <c r="B77" s="113">
        <v>30</v>
      </c>
      <c r="C77" s="105" t="s">
        <v>333</v>
      </c>
      <c r="D77" s="88" t="s">
        <v>246</v>
      </c>
      <c r="E77" s="31">
        <v>19.94</v>
      </c>
      <c r="F77" s="210">
        <v>63.7</v>
      </c>
      <c r="G77" s="26">
        <v>204</v>
      </c>
      <c r="H77" s="28">
        <f t="shared" si="1"/>
        <v>12994.8</v>
      </c>
    </row>
    <row r="78" spans="1:8" ht="12.75">
      <c r="A78" s="112" t="s">
        <v>298</v>
      </c>
      <c r="B78" s="113">
        <v>31</v>
      </c>
      <c r="C78" s="105" t="s">
        <v>334</v>
      </c>
      <c r="D78" s="88" t="s">
        <v>246</v>
      </c>
      <c r="E78" s="31">
        <v>22.01</v>
      </c>
      <c r="F78" s="40">
        <v>76.64000000000001</v>
      </c>
      <c r="G78" s="26">
        <v>200</v>
      </c>
      <c r="H78" s="28">
        <f t="shared" si="1"/>
        <v>15328</v>
      </c>
    </row>
    <row r="79" spans="1:8" ht="12.75">
      <c r="A79" s="112" t="s">
        <v>298</v>
      </c>
      <c r="B79" s="113">
        <v>34</v>
      </c>
      <c r="C79" s="87" t="s">
        <v>337</v>
      </c>
      <c r="D79" s="88" t="s">
        <v>246</v>
      </c>
      <c r="E79" s="31">
        <v>89.55</v>
      </c>
      <c r="F79" s="40">
        <v>172.25000000000003</v>
      </c>
      <c r="G79" s="26">
        <v>12</v>
      </c>
      <c r="H79" s="28">
        <f t="shared" si="1"/>
        <v>2067</v>
      </c>
    </row>
    <row r="80" spans="1:8" ht="12.75">
      <c r="A80" s="112" t="s">
        <v>298</v>
      </c>
      <c r="B80" s="113">
        <v>59</v>
      </c>
      <c r="C80" s="105" t="s">
        <v>363</v>
      </c>
      <c r="D80" s="88" t="s">
        <v>246</v>
      </c>
      <c r="E80" s="31">
        <v>46.38</v>
      </c>
      <c r="F80" s="211">
        <v>253.25</v>
      </c>
      <c r="G80" s="26">
        <v>8</v>
      </c>
      <c r="H80" s="28">
        <f t="shared" si="1"/>
        <v>2026</v>
      </c>
    </row>
    <row r="81" spans="1:8" ht="12.75">
      <c r="A81" s="112" t="s">
        <v>298</v>
      </c>
      <c r="B81" s="113">
        <v>68</v>
      </c>
      <c r="C81" s="105" t="s">
        <v>373</v>
      </c>
      <c r="D81" s="88" t="s">
        <v>259</v>
      </c>
      <c r="E81" s="31"/>
      <c r="F81" s="211">
        <v>222.05</v>
      </c>
      <c r="G81" s="26">
        <v>0.35</v>
      </c>
      <c r="H81" s="28">
        <f t="shared" si="1"/>
        <v>77.72</v>
      </c>
    </row>
    <row r="82" spans="1:8" ht="12.75">
      <c r="A82" s="112" t="s">
        <v>298</v>
      </c>
      <c r="B82" s="113">
        <v>69</v>
      </c>
      <c r="C82" s="105" t="s">
        <v>374</v>
      </c>
      <c r="D82" s="88" t="s">
        <v>259</v>
      </c>
      <c r="E82" s="31"/>
      <c r="F82" s="211">
        <v>316.1</v>
      </c>
      <c r="G82" s="26">
        <v>0.22</v>
      </c>
      <c r="H82" s="28">
        <f t="shared" si="1"/>
        <v>69.54</v>
      </c>
    </row>
    <row r="83" spans="1:8" ht="12.75">
      <c r="A83" s="112" t="s">
        <v>298</v>
      </c>
      <c r="B83" s="113">
        <v>73</v>
      </c>
      <c r="C83" s="105" t="s">
        <v>378</v>
      </c>
      <c r="D83" s="88" t="s">
        <v>126</v>
      </c>
      <c r="E83" s="31">
        <v>126.88</v>
      </c>
      <c r="F83" s="211">
        <v>249.33</v>
      </c>
      <c r="G83" s="26">
        <v>17</v>
      </c>
      <c r="H83" s="28">
        <f t="shared" si="1"/>
        <v>4238.61</v>
      </c>
    </row>
    <row r="84" spans="1:8" ht="12.75">
      <c r="A84" s="112" t="s">
        <v>298</v>
      </c>
      <c r="B84" s="113">
        <v>74</v>
      </c>
      <c r="C84" s="105" t="s">
        <v>379</v>
      </c>
      <c r="D84" s="88" t="s">
        <v>126</v>
      </c>
      <c r="E84" s="31">
        <v>126.88</v>
      </c>
      <c r="F84" s="211">
        <v>278.95</v>
      </c>
      <c r="G84" s="26">
        <v>10</v>
      </c>
      <c r="H84" s="28">
        <f t="shared" si="1"/>
        <v>2789.5</v>
      </c>
    </row>
    <row r="85" spans="1:8" ht="12.75">
      <c r="A85" s="112" t="s">
        <v>298</v>
      </c>
      <c r="B85" s="113">
        <v>78</v>
      </c>
      <c r="C85" s="105" t="s">
        <v>383</v>
      </c>
      <c r="D85" s="88" t="s">
        <v>126</v>
      </c>
      <c r="E85" s="31">
        <v>18.56</v>
      </c>
      <c r="F85" s="40">
        <v>147.38</v>
      </c>
      <c r="G85" s="26">
        <v>4.4</v>
      </c>
      <c r="H85" s="28">
        <f t="shared" si="1"/>
        <v>648.47</v>
      </c>
    </row>
    <row r="86" spans="1:8" ht="12.75">
      <c r="A86" s="112" t="s">
        <v>298</v>
      </c>
      <c r="B86" s="113">
        <v>84</v>
      </c>
      <c r="C86" s="105" t="s">
        <v>389</v>
      </c>
      <c r="D86" s="88" t="s">
        <v>126</v>
      </c>
      <c r="E86" s="31">
        <v>126.88</v>
      </c>
      <c r="F86" s="40">
        <v>278.95</v>
      </c>
      <c r="G86" s="26">
        <v>5.5</v>
      </c>
      <c r="H86" s="28">
        <f t="shared" si="1"/>
        <v>1534.23</v>
      </c>
    </row>
    <row r="87" spans="1:8" ht="12.75">
      <c r="A87" s="3"/>
      <c r="B87" s="3"/>
      <c r="C87" s="3" t="s">
        <v>19</v>
      </c>
      <c r="D87" s="3"/>
      <c r="E87" s="3"/>
      <c r="F87" s="3"/>
      <c r="G87" s="101"/>
      <c r="H87" s="285">
        <v>177724.64709999994</v>
      </c>
    </row>
    <row r="88" spans="1:8" ht="12.75">
      <c r="A88" s="3"/>
      <c r="B88" s="3"/>
      <c r="C88" s="3"/>
      <c r="D88" s="3"/>
      <c r="E88" s="3"/>
      <c r="F88" s="3"/>
      <c r="G88" s="65"/>
      <c r="H88" s="66"/>
    </row>
    <row r="89" spans="1:8" ht="12.75">
      <c r="A89" s="67" t="s">
        <v>47</v>
      </c>
      <c r="B89" s="68"/>
      <c r="C89" s="69"/>
      <c r="D89" s="70"/>
      <c r="E89" s="70"/>
      <c r="F89" s="71"/>
      <c r="G89" s="72"/>
      <c r="H89" s="73"/>
    </row>
    <row r="90" spans="1:8" ht="12.75" customHeight="1">
      <c r="A90" s="74" t="s">
        <v>48</v>
      </c>
      <c r="B90" s="74" t="s">
        <v>48</v>
      </c>
      <c r="C90" s="75"/>
      <c r="D90" s="11" t="s">
        <v>49</v>
      </c>
      <c r="E90" s="74" t="s">
        <v>8</v>
      </c>
      <c r="F90" s="76" t="s">
        <v>9</v>
      </c>
      <c r="G90" s="17" t="s">
        <v>517</v>
      </c>
      <c r="H90" s="17"/>
    </row>
    <row r="91" spans="1:8" ht="12.75" customHeight="1">
      <c r="A91" s="77" t="s">
        <v>50</v>
      </c>
      <c r="B91" s="78" t="s">
        <v>51</v>
      </c>
      <c r="C91" s="79" t="s">
        <v>6</v>
      </c>
      <c r="D91" s="11"/>
      <c r="E91" s="77" t="s">
        <v>11</v>
      </c>
      <c r="F91" s="80" t="s">
        <v>52</v>
      </c>
      <c r="G91" s="81" t="s">
        <v>12</v>
      </c>
      <c r="H91" s="82" t="s">
        <v>13</v>
      </c>
    </row>
    <row r="92" spans="1:8" ht="12.75">
      <c r="A92" s="83" t="s">
        <v>53</v>
      </c>
      <c r="B92" s="78"/>
      <c r="C92" s="84"/>
      <c r="D92" s="11"/>
      <c r="E92" s="83" t="s">
        <v>14</v>
      </c>
      <c r="F92" s="85"/>
      <c r="G92" s="81"/>
      <c r="H92" s="82"/>
    </row>
    <row r="93" spans="1:8" ht="12.75">
      <c r="A93" s="22" t="s">
        <v>15</v>
      </c>
      <c r="B93" s="86"/>
      <c r="C93" s="87" t="s">
        <v>54</v>
      </c>
      <c r="D93" s="88" t="s">
        <v>55</v>
      </c>
      <c r="E93" s="31"/>
      <c r="F93" s="31"/>
      <c r="G93" s="28">
        <v>0</v>
      </c>
      <c r="H93" s="28">
        <v>0</v>
      </c>
    </row>
    <row r="94" spans="1:8" ht="12.75">
      <c r="A94" s="22" t="s">
        <v>15</v>
      </c>
      <c r="B94" s="86">
        <v>15</v>
      </c>
      <c r="C94" s="89" t="s">
        <v>56</v>
      </c>
      <c r="D94" s="88"/>
      <c r="E94" s="31">
        <v>47.94</v>
      </c>
      <c r="F94" s="90">
        <v>589.9813763839999</v>
      </c>
      <c r="G94" s="28">
        <v>19</v>
      </c>
      <c r="H94" s="28">
        <f aca="true" t="shared" si="2" ref="H94:H100">ROUND(F94*G94,2)</f>
        <v>11209.65</v>
      </c>
    </row>
    <row r="95" spans="1:8" ht="12.75">
      <c r="A95" s="22" t="s">
        <v>15</v>
      </c>
      <c r="B95" s="86">
        <v>16</v>
      </c>
      <c r="C95" s="89" t="s">
        <v>57</v>
      </c>
      <c r="D95" s="88"/>
      <c r="E95" s="31">
        <v>60.97</v>
      </c>
      <c r="F95" s="90">
        <v>631.2994127360001</v>
      </c>
      <c r="G95" s="28">
        <v>10</v>
      </c>
      <c r="H95" s="28">
        <f t="shared" si="2"/>
        <v>6312.99</v>
      </c>
    </row>
    <row r="96" spans="1:8" ht="12.75">
      <c r="A96" s="22" t="s">
        <v>15</v>
      </c>
      <c r="B96" s="86">
        <v>17</v>
      </c>
      <c r="C96" s="89" t="s">
        <v>58</v>
      </c>
      <c r="D96" s="88"/>
      <c r="E96" s="31">
        <v>82.53</v>
      </c>
      <c r="F96" s="90">
        <v>684.5120802560001</v>
      </c>
      <c r="G96" s="28">
        <v>15</v>
      </c>
      <c r="H96" s="28">
        <f t="shared" si="2"/>
        <v>10267.68</v>
      </c>
    </row>
    <row r="97" spans="1:8" ht="12.75">
      <c r="A97" s="22" t="s">
        <v>15</v>
      </c>
      <c r="B97" s="86">
        <v>18</v>
      </c>
      <c r="C97" s="87" t="s">
        <v>59</v>
      </c>
      <c r="D97" s="88"/>
      <c r="E97" s="31">
        <v>211.57</v>
      </c>
      <c r="F97" s="90">
        <v>872.95</v>
      </c>
      <c r="G97" s="28">
        <v>24</v>
      </c>
      <c r="H97" s="28">
        <f t="shared" si="2"/>
        <v>20950.8</v>
      </c>
    </row>
    <row r="98" spans="1:8" ht="12.75">
      <c r="A98" s="22" t="s">
        <v>15</v>
      </c>
      <c r="B98" s="86">
        <v>19</v>
      </c>
      <c r="C98" s="87" t="s">
        <v>60</v>
      </c>
      <c r="D98" s="88"/>
      <c r="E98" s="31">
        <v>218.47</v>
      </c>
      <c r="F98" s="90">
        <v>909.78</v>
      </c>
      <c r="G98" s="28">
        <v>23</v>
      </c>
      <c r="H98" s="28">
        <f t="shared" si="2"/>
        <v>20924.94</v>
      </c>
    </row>
    <row r="99" spans="1:8" ht="12.75">
      <c r="A99" s="22" t="s">
        <v>15</v>
      </c>
      <c r="B99" s="86">
        <v>20</v>
      </c>
      <c r="C99" s="87" t="s">
        <v>61</v>
      </c>
      <c r="D99" s="88"/>
      <c r="E99" s="31">
        <v>246.62</v>
      </c>
      <c r="F99" s="90">
        <v>966.44</v>
      </c>
      <c r="G99" s="28">
        <v>32</v>
      </c>
      <c r="H99" s="28">
        <f t="shared" si="2"/>
        <v>30926.08</v>
      </c>
    </row>
    <row r="100" spans="1:8" ht="12.75">
      <c r="A100" s="22" t="s">
        <v>15</v>
      </c>
      <c r="B100" s="86">
        <v>29</v>
      </c>
      <c r="C100" s="89" t="s">
        <v>63</v>
      </c>
      <c r="D100" s="88"/>
      <c r="E100" s="31">
        <v>296.26</v>
      </c>
      <c r="F100" s="90">
        <v>932.0583792340002</v>
      </c>
      <c r="G100" s="28">
        <v>14</v>
      </c>
      <c r="H100" s="28">
        <f t="shared" si="2"/>
        <v>13048.82</v>
      </c>
    </row>
    <row r="101" spans="1:8" ht="12.75">
      <c r="A101" s="22" t="s">
        <v>15</v>
      </c>
      <c r="B101" s="86"/>
      <c r="C101" s="87" t="s">
        <v>67</v>
      </c>
      <c r="D101" s="88" t="s">
        <v>55</v>
      </c>
      <c r="E101" s="31"/>
      <c r="F101" s="31"/>
      <c r="G101" s="26"/>
      <c r="H101" s="164"/>
    </row>
    <row r="102" spans="1:8" ht="12.75">
      <c r="A102" s="22" t="s">
        <v>15</v>
      </c>
      <c r="B102" s="86">
        <v>34</v>
      </c>
      <c r="C102" s="89" t="s">
        <v>66</v>
      </c>
      <c r="D102" s="88"/>
      <c r="E102" s="31">
        <v>308.32</v>
      </c>
      <c r="F102" s="90">
        <v>976.9461832000001</v>
      </c>
      <c r="G102" s="28">
        <v>1</v>
      </c>
      <c r="H102" s="28">
        <f>ROUND(F102*G102,2)</f>
        <v>976.95</v>
      </c>
    </row>
    <row r="103" spans="1:8" ht="12.75">
      <c r="A103" s="22" t="s">
        <v>15</v>
      </c>
      <c r="B103" s="86">
        <v>35</v>
      </c>
      <c r="C103" s="87" t="s">
        <v>68</v>
      </c>
      <c r="D103" s="88" t="s">
        <v>69</v>
      </c>
      <c r="E103" s="31">
        <v>13.1</v>
      </c>
      <c r="F103" s="90">
        <v>148.86607922</v>
      </c>
      <c r="G103" s="28">
        <v>4</v>
      </c>
      <c r="H103" s="28">
        <f>ROUND(F103*G103,2)</f>
        <v>595.46</v>
      </c>
    </row>
    <row r="104" spans="1:8" ht="12.75">
      <c r="A104" s="22" t="s">
        <v>15</v>
      </c>
      <c r="B104" s="86"/>
      <c r="C104" s="87" t="s">
        <v>70</v>
      </c>
      <c r="D104" s="88" t="s">
        <v>71</v>
      </c>
      <c r="E104" s="31"/>
      <c r="F104" s="31"/>
      <c r="G104" s="26"/>
      <c r="H104" s="165"/>
    </row>
    <row r="105" spans="1:8" ht="12.75">
      <c r="A105" s="22" t="s">
        <v>15</v>
      </c>
      <c r="B105" s="86">
        <v>40</v>
      </c>
      <c r="C105" s="89" t="s">
        <v>72</v>
      </c>
      <c r="D105" s="88"/>
      <c r="E105" s="31">
        <v>70.92</v>
      </c>
      <c r="F105" s="90">
        <v>217.09327922</v>
      </c>
      <c r="G105" s="28">
        <v>38</v>
      </c>
      <c r="H105" s="28">
        <f aca="true" t="shared" si="3" ref="H105:H123">ROUND(F105*G105,2)</f>
        <v>8249.54</v>
      </c>
    </row>
    <row r="106" spans="1:8" ht="12.75">
      <c r="A106" s="22" t="s">
        <v>15</v>
      </c>
      <c r="B106" s="86">
        <v>53</v>
      </c>
      <c r="C106" s="87" t="s">
        <v>78</v>
      </c>
      <c r="D106" s="88" t="s">
        <v>33</v>
      </c>
      <c r="E106" s="31">
        <v>92.22</v>
      </c>
      <c r="F106" s="90">
        <v>237.400690416</v>
      </c>
      <c r="G106" s="28">
        <v>28</v>
      </c>
      <c r="H106" s="28">
        <f t="shared" si="3"/>
        <v>6647.22</v>
      </c>
    </row>
    <row r="107" spans="1:8" ht="12.75">
      <c r="A107" s="22" t="s">
        <v>15</v>
      </c>
      <c r="B107" s="86">
        <v>54</v>
      </c>
      <c r="C107" s="87" t="s">
        <v>79</v>
      </c>
      <c r="D107" s="88" t="s">
        <v>33</v>
      </c>
      <c r="E107" s="31">
        <v>245.01</v>
      </c>
      <c r="F107" s="90">
        <v>417.69189041600004</v>
      </c>
      <c r="G107" s="28">
        <v>7</v>
      </c>
      <c r="H107" s="28">
        <f t="shared" si="3"/>
        <v>2923.84</v>
      </c>
    </row>
    <row r="108" spans="1:8" ht="12.75">
      <c r="A108" s="22" t="s">
        <v>15</v>
      </c>
      <c r="B108" s="86">
        <v>64</v>
      </c>
      <c r="C108" s="87" t="s">
        <v>391</v>
      </c>
      <c r="D108" s="88" t="s">
        <v>33</v>
      </c>
      <c r="E108" s="31">
        <v>21.59</v>
      </c>
      <c r="F108" s="90">
        <v>280.9113124880001</v>
      </c>
      <c r="G108" s="28">
        <v>1</v>
      </c>
      <c r="H108" s="28">
        <f t="shared" si="3"/>
        <v>280.91</v>
      </c>
    </row>
    <row r="109" spans="1:8" ht="12.75">
      <c r="A109" s="38" t="s">
        <v>15</v>
      </c>
      <c r="B109" s="92">
        <v>65</v>
      </c>
      <c r="C109" s="87" t="s">
        <v>392</v>
      </c>
      <c r="D109" s="88" t="s">
        <v>33</v>
      </c>
      <c r="E109" s="31">
        <v>242.38</v>
      </c>
      <c r="F109" s="90">
        <v>420.4066540000001</v>
      </c>
      <c r="G109" s="28">
        <v>1</v>
      </c>
      <c r="H109" s="28">
        <f t="shared" si="3"/>
        <v>420.41</v>
      </c>
    </row>
    <row r="110" spans="1:8" ht="12.75">
      <c r="A110" s="38" t="s">
        <v>15</v>
      </c>
      <c r="B110" s="86">
        <v>66</v>
      </c>
      <c r="C110" s="87" t="s">
        <v>84</v>
      </c>
      <c r="D110" s="88" t="s">
        <v>33</v>
      </c>
      <c r="E110" s="31">
        <v>21.59</v>
      </c>
      <c r="F110" s="90">
        <v>116.40959925199999</v>
      </c>
      <c r="G110" s="28">
        <v>66</v>
      </c>
      <c r="H110" s="28">
        <f t="shared" si="3"/>
        <v>7683.03</v>
      </c>
    </row>
    <row r="111" spans="1:8" ht="12.75">
      <c r="A111" s="38" t="s">
        <v>15</v>
      </c>
      <c r="B111" s="92">
        <v>67</v>
      </c>
      <c r="C111" s="87" t="s">
        <v>85</v>
      </c>
      <c r="D111" s="88" t="s">
        <v>33</v>
      </c>
      <c r="E111" s="31">
        <v>11.31</v>
      </c>
      <c r="F111" s="90">
        <v>48.59463285600002</v>
      </c>
      <c r="G111" s="28">
        <v>330</v>
      </c>
      <c r="H111" s="28">
        <f t="shared" si="3"/>
        <v>16036.23</v>
      </c>
    </row>
    <row r="112" spans="1:8" ht="12.75">
      <c r="A112" s="38" t="s">
        <v>15</v>
      </c>
      <c r="B112" s="92">
        <v>79</v>
      </c>
      <c r="C112" s="87" t="s">
        <v>506</v>
      </c>
      <c r="D112" s="88" t="s">
        <v>102</v>
      </c>
      <c r="E112" s="31">
        <v>4.59</v>
      </c>
      <c r="F112" s="90">
        <v>115.33397890400003</v>
      </c>
      <c r="G112" s="28"/>
      <c r="H112" s="28">
        <f t="shared" si="3"/>
        <v>0</v>
      </c>
    </row>
    <row r="113" spans="1:8" ht="12.75">
      <c r="A113" s="38" t="s">
        <v>15</v>
      </c>
      <c r="B113" s="92">
        <v>83</v>
      </c>
      <c r="C113" s="87" t="s">
        <v>88</v>
      </c>
      <c r="D113" s="88" t="s">
        <v>89</v>
      </c>
      <c r="E113" s="40">
        <v>48.76</v>
      </c>
      <c r="F113" s="90">
        <v>309.80351618400005</v>
      </c>
      <c r="G113" s="28">
        <v>2</v>
      </c>
      <c r="H113" s="28">
        <f t="shared" si="3"/>
        <v>619.61</v>
      </c>
    </row>
    <row r="114" spans="1:8" ht="12.75">
      <c r="A114" s="38" t="s">
        <v>15</v>
      </c>
      <c r="B114" s="86">
        <v>88</v>
      </c>
      <c r="C114" s="87" t="s">
        <v>200</v>
      </c>
      <c r="D114" s="93" t="s">
        <v>71</v>
      </c>
      <c r="E114" s="59">
        <v>175.44</v>
      </c>
      <c r="F114" s="90">
        <v>670.3723675639999</v>
      </c>
      <c r="G114" s="28">
        <v>1</v>
      </c>
      <c r="H114" s="28">
        <f t="shared" si="3"/>
        <v>670.37</v>
      </c>
    </row>
    <row r="115" spans="1:8" ht="12.75">
      <c r="A115" s="38" t="s">
        <v>15</v>
      </c>
      <c r="B115" s="86">
        <v>90</v>
      </c>
      <c r="C115" s="87" t="s">
        <v>90</v>
      </c>
      <c r="D115" s="93" t="s">
        <v>91</v>
      </c>
      <c r="E115" s="59">
        <v>140.87</v>
      </c>
      <c r="F115" s="90">
        <v>544.032750904</v>
      </c>
      <c r="G115" s="28">
        <v>2</v>
      </c>
      <c r="H115" s="28">
        <f t="shared" si="3"/>
        <v>1088.07</v>
      </c>
    </row>
    <row r="116" spans="1:8" ht="12.75">
      <c r="A116" s="38" t="s">
        <v>15</v>
      </c>
      <c r="B116" s="92">
        <v>91</v>
      </c>
      <c r="C116" s="87" t="s">
        <v>92</v>
      </c>
      <c r="D116" s="93" t="s">
        <v>41</v>
      </c>
      <c r="E116" s="59"/>
      <c r="F116" s="90">
        <v>99.50326330000001</v>
      </c>
      <c r="G116" s="28">
        <v>2</v>
      </c>
      <c r="H116" s="28">
        <f t="shared" si="3"/>
        <v>199.01</v>
      </c>
    </row>
    <row r="117" spans="1:8" ht="12.75">
      <c r="A117" s="38" t="s">
        <v>96</v>
      </c>
      <c r="B117" s="94">
        <v>111</v>
      </c>
      <c r="C117" s="29" t="s">
        <v>99</v>
      </c>
      <c r="D117" s="30" t="s">
        <v>100</v>
      </c>
      <c r="E117" s="95"/>
      <c r="F117" s="90"/>
      <c r="G117" s="28">
        <v>0</v>
      </c>
      <c r="H117" s="28">
        <f t="shared" si="3"/>
        <v>0</v>
      </c>
    </row>
    <row r="118" spans="1:8" ht="12.75">
      <c r="A118" s="38" t="s">
        <v>96</v>
      </c>
      <c r="B118" s="94">
        <v>112</v>
      </c>
      <c r="C118" s="96" t="s">
        <v>101</v>
      </c>
      <c r="D118" s="30" t="s">
        <v>102</v>
      </c>
      <c r="E118" s="95">
        <v>12.03</v>
      </c>
      <c r="F118" s="90">
        <v>127.68838868200002</v>
      </c>
      <c r="G118" s="28">
        <v>12</v>
      </c>
      <c r="H118" s="28">
        <f t="shared" si="3"/>
        <v>1532.26</v>
      </c>
    </row>
    <row r="119" spans="1:8" ht="12.75">
      <c r="A119" s="38" t="s">
        <v>96</v>
      </c>
      <c r="B119" s="94"/>
      <c r="C119" s="29" t="s">
        <v>103</v>
      </c>
      <c r="D119" s="30"/>
      <c r="E119" s="95"/>
      <c r="F119" s="95">
        <v>206.96678766400004</v>
      </c>
      <c r="G119" s="28">
        <v>186.41</v>
      </c>
      <c r="H119" s="28">
        <f t="shared" si="3"/>
        <v>38580.68</v>
      </c>
    </row>
    <row r="120" spans="1:8" ht="12.75">
      <c r="A120" s="38" t="s">
        <v>96</v>
      </c>
      <c r="B120" s="94">
        <v>116</v>
      </c>
      <c r="C120" s="29" t="s">
        <v>104</v>
      </c>
      <c r="D120" s="30" t="s">
        <v>102</v>
      </c>
      <c r="E120" s="95">
        <v>4.24</v>
      </c>
      <c r="F120" s="90">
        <v>0</v>
      </c>
      <c r="G120" s="28">
        <v>0</v>
      </c>
      <c r="H120" s="28">
        <f t="shared" si="3"/>
        <v>0</v>
      </c>
    </row>
    <row r="121" spans="1:8" ht="12.75">
      <c r="A121" s="38" t="s">
        <v>96</v>
      </c>
      <c r="B121" s="94"/>
      <c r="C121" s="96" t="s">
        <v>105</v>
      </c>
      <c r="D121" s="30" t="s">
        <v>230</v>
      </c>
      <c r="E121" s="95"/>
      <c r="F121" s="95">
        <v>58.49499553400001</v>
      </c>
      <c r="G121" s="28">
        <v>3</v>
      </c>
      <c r="H121" s="28">
        <f t="shared" si="3"/>
        <v>175.48</v>
      </c>
    </row>
    <row r="122" spans="1:8" ht="12.75">
      <c r="A122" s="38" t="s">
        <v>15</v>
      </c>
      <c r="B122" s="86">
        <v>133</v>
      </c>
      <c r="C122" s="87" t="s">
        <v>111</v>
      </c>
      <c r="D122" s="93" t="s">
        <v>41</v>
      </c>
      <c r="E122" s="59">
        <v>0</v>
      </c>
      <c r="F122" s="40">
        <v>1726.0567578</v>
      </c>
      <c r="G122" s="28"/>
      <c r="H122" s="28">
        <f t="shared" si="3"/>
        <v>0</v>
      </c>
    </row>
    <row r="123" spans="1:8" ht="12.75">
      <c r="A123" s="38" t="s">
        <v>96</v>
      </c>
      <c r="B123" s="86">
        <v>144</v>
      </c>
      <c r="C123" s="105" t="s">
        <v>461</v>
      </c>
      <c r="D123" s="88" t="s">
        <v>126</v>
      </c>
      <c r="E123" s="259">
        <v>498.63</v>
      </c>
      <c r="F123" s="90">
        <v>588.03</v>
      </c>
      <c r="G123" s="160">
        <v>58</v>
      </c>
      <c r="H123" s="28">
        <f t="shared" si="3"/>
        <v>34105.74</v>
      </c>
    </row>
    <row r="124" spans="1:8" ht="12.75">
      <c r="A124" s="97"/>
      <c r="B124" s="98"/>
      <c r="C124" s="99"/>
      <c r="D124" s="100"/>
      <c r="E124" s="2"/>
      <c r="F124" s="107"/>
      <c r="G124" s="101"/>
      <c r="H124" s="46">
        <f>SUM(H93:H123)</f>
        <v>234425.77000000002</v>
      </c>
    </row>
    <row r="125" spans="1:8" ht="12.75">
      <c r="A125" s="97"/>
      <c r="B125" s="98"/>
      <c r="C125" s="35"/>
      <c r="D125" s="100"/>
      <c r="E125" s="2"/>
      <c r="F125" s="2"/>
      <c r="G125" s="101"/>
      <c r="H125" s="10"/>
    </row>
    <row r="126" spans="1:8" ht="12.75">
      <c r="A126" s="97"/>
      <c r="B126" s="98"/>
      <c r="C126" s="179"/>
      <c r="D126" s="98"/>
      <c r="E126" s="2"/>
      <c r="F126" s="2"/>
      <c r="G126" s="177"/>
      <c r="H126" s="178"/>
    </row>
    <row r="127" spans="1:8" ht="12.75">
      <c r="A127" s="67" t="s">
        <v>112</v>
      </c>
      <c r="B127" s="68"/>
      <c r="C127" s="69"/>
      <c r="D127" s="70"/>
      <c r="E127" s="70"/>
      <c r="F127" s="71"/>
      <c r="G127" s="100"/>
      <c r="H127" s="73"/>
    </row>
    <row r="128" spans="1:8" ht="12.75" customHeight="1">
      <c r="A128" s="74" t="s">
        <v>48</v>
      </c>
      <c r="B128" s="74" t="s">
        <v>48</v>
      </c>
      <c r="C128" s="75"/>
      <c r="D128" s="11" t="s">
        <v>49</v>
      </c>
      <c r="E128" s="74" t="s">
        <v>8</v>
      </c>
      <c r="F128" s="102" t="s">
        <v>9</v>
      </c>
      <c r="G128" s="17" t="s">
        <v>517</v>
      </c>
      <c r="H128" s="17"/>
    </row>
    <row r="129" spans="1:8" ht="12.75" customHeight="1">
      <c r="A129" s="77" t="s">
        <v>50</v>
      </c>
      <c r="B129" s="78" t="s">
        <v>51</v>
      </c>
      <c r="C129" s="79" t="s">
        <v>6</v>
      </c>
      <c r="D129" s="11"/>
      <c r="E129" s="77" t="s">
        <v>11</v>
      </c>
      <c r="F129" s="103" t="s">
        <v>52</v>
      </c>
      <c r="G129" s="81" t="s">
        <v>12</v>
      </c>
      <c r="H129" s="82" t="s">
        <v>13</v>
      </c>
    </row>
    <row r="130" spans="1:8" ht="12.75">
      <c r="A130" s="83" t="s">
        <v>53</v>
      </c>
      <c r="B130" s="78"/>
      <c r="C130" s="84"/>
      <c r="D130" s="11"/>
      <c r="E130" s="83" t="s">
        <v>14</v>
      </c>
      <c r="F130" s="104"/>
      <c r="G130" s="81"/>
      <c r="H130" s="82"/>
    </row>
    <row r="131" spans="1:8" ht="12.75">
      <c r="A131" s="38" t="s">
        <v>21</v>
      </c>
      <c r="B131" s="92">
        <v>19</v>
      </c>
      <c r="C131" s="87" t="s">
        <v>234</v>
      </c>
      <c r="D131" s="88" t="s">
        <v>126</v>
      </c>
      <c r="E131" s="31">
        <v>37.02</v>
      </c>
      <c r="F131" s="31">
        <v>57.188568460000006</v>
      </c>
      <c r="G131" s="28">
        <v>56</v>
      </c>
      <c r="H131" s="28">
        <f>ROUND(F131*G131,2)</f>
        <v>3202.56</v>
      </c>
    </row>
    <row r="132" spans="1:8" ht="12.75">
      <c r="A132" s="38" t="s">
        <v>21</v>
      </c>
      <c r="B132" s="92">
        <v>29</v>
      </c>
      <c r="C132" s="87" t="s">
        <v>235</v>
      </c>
      <c r="D132" s="88" t="s">
        <v>126</v>
      </c>
      <c r="E132" s="31">
        <v>38.51</v>
      </c>
      <c r="F132" s="31">
        <v>195.24431811199997</v>
      </c>
      <c r="G132" s="28">
        <v>56</v>
      </c>
      <c r="H132" s="28">
        <f>ROUND(F132*G132,2)</f>
        <v>10933.68</v>
      </c>
    </row>
    <row r="133" spans="1:8" ht="12.75">
      <c r="A133" s="38" t="s">
        <v>21</v>
      </c>
      <c r="B133" s="92">
        <v>30</v>
      </c>
      <c r="C133" s="87" t="s">
        <v>236</v>
      </c>
      <c r="D133" s="88" t="s">
        <v>167</v>
      </c>
      <c r="E133" s="31">
        <v>77.92</v>
      </c>
      <c r="F133" s="31">
        <v>154.526463172</v>
      </c>
      <c r="G133" s="28">
        <v>34</v>
      </c>
      <c r="H133" s="28">
        <f>ROUND(F133*G133,2)</f>
        <v>5253.9</v>
      </c>
    </row>
    <row r="134" spans="1:8" ht="12.75">
      <c r="A134" s="98"/>
      <c r="B134" s="98"/>
      <c r="C134" s="42" t="s">
        <v>19</v>
      </c>
      <c r="D134" s="106"/>
      <c r="E134" s="2"/>
      <c r="F134" s="2"/>
      <c r="G134" s="107"/>
      <c r="H134" s="108">
        <f>SUM(H131:H133)</f>
        <v>19390.14</v>
      </c>
    </row>
    <row r="135" spans="1:8" ht="12.75">
      <c r="A135" s="98"/>
      <c r="B135" s="98"/>
      <c r="C135" s="42"/>
      <c r="D135" s="106"/>
      <c r="E135" s="2"/>
      <c r="F135" s="2"/>
      <c r="G135" s="107"/>
      <c r="H135" s="48"/>
    </row>
    <row r="136" spans="1:8" ht="12.75">
      <c r="A136" s="100"/>
      <c r="B136" s="98"/>
      <c r="C136" s="180"/>
      <c r="D136" s="114"/>
      <c r="E136" s="114"/>
      <c r="F136" s="57"/>
      <c r="G136" s="57"/>
      <c r="H136" s="58"/>
    </row>
    <row r="137" spans="1:8" ht="12.75">
      <c r="A137" s="67" t="s">
        <v>122</v>
      </c>
      <c r="B137" s="68"/>
      <c r="C137" s="69"/>
      <c r="D137" s="70"/>
      <c r="E137" s="70"/>
      <c r="F137" s="109"/>
      <c r="G137" s="110"/>
      <c r="H137" s="111"/>
    </row>
    <row r="138" spans="1:8" ht="12.75" customHeight="1">
      <c r="A138" s="74" t="s">
        <v>48</v>
      </c>
      <c r="B138" s="74" t="s">
        <v>48</v>
      </c>
      <c r="C138" s="75"/>
      <c r="D138" s="11" t="s">
        <v>49</v>
      </c>
      <c r="E138" s="74" t="s">
        <v>8</v>
      </c>
      <c r="F138" s="102" t="s">
        <v>9</v>
      </c>
      <c r="G138" s="17" t="s">
        <v>517</v>
      </c>
      <c r="H138" s="17"/>
    </row>
    <row r="139" spans="1:8" ht="12.75" customHeight="1">
      <c r="A139" s="77" t="s">
        <v>50</v>
      </c>
      <c r="B139" s="78" t="s">
        <v>51</v>
      </c>
      <c r="C139" s="79" t="s">
        <v>6</v>
      </c>
      <c r="D139" s="11"/>
      <c r="E139" s="77" t="s">
        <v>11</v>
      </c>
      <c r="F139" s="103" t="s">
        <v>52</v>
      </c>
      <c r="G139" s="81" t="s">
        <v>12</v>
      </c>
      <c r="H139" s="82" t="s">
        <v>13</v>
      </c>
    </row>
    <row r="140" spans="1:8" ht="12.75">
      <c r="A140" s="83" t="s">
        <v>53</v>
      </c>
      <c r="B140" s="78"/>
      <c r="C140" s="84"/>
      <c r="D140" s="11"/>
      <c r="E140" s="83" t="s">
        <v>14</v>
      </c>
      <c r="F140" s="104"/>
      <c r="G140" s="81"/>
      <c r="H140" s="82"/>
    </row>
    <row r="141" spans="1:8" ht="12.75">
      <c r="A141" s="112" t="s">
        <v>25</v>
      </c>
      <c r="B141" s="113">
        <v>22</v>
      </c>
      <c r="C141" s="87" t="s">
        <v>432</v>
      </c>
      <c r="D141" s="88" t="s">
        <v>126</v>
      </c>
      <c r="E141" s="31">
        <v>11.42</v>
      </c>
      <c r="F141" s="31">
        <v>129.922004452</v>
      </c>
      <c r="G141" s="28">
        <v>1</v>
      </c>
      <c r="H141" s="28">
        <f>ROUND(F141*G141,2)</f>
        <v>129.92</v>
      </c>
    </row>
    <row r="142" spans="1:8" ht="12.75">
      <c r="A142" s="112" t="s">
        <v>25</v>
      </c>
      <c r="B142" s="114"/>
      <c r="C142" s="87" t="s">
        <v>127</v>
      </c>
      <c r="D142" s="88"/>
      <c r="E142" s="40"/>
      <c r="F142" s="40"/>
      <c r="G142" s="28"/>
      <c r="H142" s="28"/>
    </row>
    <row r="143" spans="1:8" ht="12.75">
      <c r="A143" s="112" t="s">
        <v>25</v>
      </c>
      <c r="B143" s="113">
        <v>60</v>
      </c>
      <c r="C143" s="89" t="s">
        <v>213</v>
      </c>
      <c r="D143" s="88" t="s">
        <v>129</v>
      </c>
      <c r="E143" s="40">
        <v>7.69</v>
      </c>
      <c r="F143" s="40">
        <v>23.167074768000003</v>
      </c>
      <c r="G143" s="28">
        <v>1</v>
      </c>
      <c r="H143" s="28">
        <f>ROUND(F143*G143,2)</f>
        <v>23.17</v>
      </c>
    </row>
    <row r="144" spans="1:8" ht="12.75">
      <c r="A144" s="112" t="s">
        <v>25</v>
      </c>
      <c r="B144" s="113">
        <v>87</v>
      </c>
      <c r="C144" s="87" t="s">
        <v>274</v>
      </c>
      <c r="D144" s="88" t="s">
        <v>275</v>
      </c>
      <c r="E144" s="31">
        <v>59.67</v>
      </c>
      <c r="F144" s="31">
        <v>291.124364832</v>
      </c>
      <c r="G144" s="28">
        <v>0</v>
      </c>
      <c r="H144" s="28">
        <f>ROUND(F144*G144,2)</f>
        <v>0</v>
      </c>
    </row>
    <row r="145" spans="1:8" ht="12.75">
      <c r="A145" s="112" t="s">
        <v>25</v>
      </c>
      <c r="B145" s="113">
        <v>88</v>
      </c>
      <c r="C145" s="89" t="s">
        <v>276</v>
      </c>
      <c r="D145" s="88" t="s">
        <v>275</v>
      </c>
      <c r="E145" s="31">
        <v>59.67</v>
      </c>
      <c r="F145" s="31">
        <v>335.575512864</v>
      </c>
      <c r="G145" s="28">
        <v>89</v>
      </c>
      <c r="H145" s="28">
        <f>ROUND(F145*G145,2)</f>
        <v>29866.22</v>
      </c>
    </row>
    <row r="146" spans="1:8" ht="12.75">
      <c r="A146" s="100"/>
      <c r="B146" s="98"/>
      <c r="C146" s="42"/>
      <c r="D146" s="106"/>
      <c r="E146" s="2"/>
      <c r="F146" s="2"/>
      <c r="G146" s="107"/>
      <c r="H146" s="108">
        <f>SUM(H141:H145)</f>
        <v>30019.309999999998</v>
      </c>
    </row>
    <row r="147" spans="1:8" ht="12.75">
      <c r="A147" s="257"/>
      <c r="B147" s="257"/>
      <c r="C147" s="257"/>
      <c r="D147" s="257"/>
      <c r="E147" s="257"/>
      <c r="F147" s="2"/>
      <c r="G147" s="107"/>
      <c r="H147" s="48"/>
    </row>
    <row r="148" spans="1:8" ht="12.75">
      <c r="A148" s="98"/>
      <c r="B148" s="98"/>
      <c r="C148" s="118" t="s">
        <v>30</v>
      </c>
      <c r="D148" s="119"/>
      <c r="E148" s="2"/>
      <c r="F148" s="2"/>
      <c r="G148" s="120"/>
      <c r="H148" s="111"/>
    </row>
    <row r="149" spans="1:8" ht="13.5" customHeight="1">
      <c r="A149" s="74" t="s">
        <v>48</v>
      </c>
      <c r="B149" s="74" t="s">
        <v>48</v>
      </c>
      <c r="C149" s="75"/>
      <c r="D149" s="11" t="s">
        <v>49</v>
      </c>
      <c r="E149" s="74" t="s">
        <v>8</v>
      </c>
      <c r="F149" s="102" t="s">
        <v>9</v>
      </c>
      <c r="G149" s="17" t="s">
        <v>517</v>
      </c>
      <c r="H149" s="17"/>
    </row>
    <row r="150" spans="1:8" ht="12.75" customHeight="1">
      <c r="A150" s="77" t="s">
        <v>50</v>
      </c>
      <c r="B150" s="78" t="s">
        <v>51</v>
      </c>
      <c r="C150" s="79" t="s">
        <v>6</v>
      </c>
      <c r="D150" s="11"/>
      <c r="E150" s="77" t="s">
        <v>11</v>
      </c>
      <c r="F150" s="103" t="s">
        <v>52</v>
      </c>
      <c r="G150" s="81" t="s">
        <v>12</v>
      </c>
      <c r="H150" s="82" t="s">
        <v>13</v>
      </c>
    </row>
    <row r="151" spans="1:8" ht="12.75">
      <c r="A151" s="83" t="s">
        <v>53</v>
      </c>
      <c r="B151" s="78"/>
      <c r="C151" s="84"/>
      <c r="D151" s="11"/>
      <c r="E151" s="83" t="s">
        <v>14</v>
      </c>
      <c r="F151" s="104"/>
      <c r="G151" s="81"/>
      <c r="H151" s="82"/>
    </row>
    <row r="152" spans="1:8" ht="12.75">
      <c r="A152" s="112" t="s">
        <v>31</v>
      </c>
      <c r="B152" s="113"/>
      <c r="C152" s="87" t="s">
        <v>140</v>
      </c>
      <c r="D152" s="88"/>
      <c r="E152" s="31"/>
      <c r="F152" s="31"/>
      <c r="G152" s="26"/>
      <c r="H152" s="121"/>
    </row>
    <row r="153" spans="1:8" ht="12.75">
      <c r="A153" s="112" t="s">
        <v>31</v>
      </c>
      <c r="B153" s="113">
        <v>1</v>
      </c>
      <c r="C153" s="89" t="s">
        <v>141</v>
      </c>
      <c r="D153" s="88" t="s">
        <v>142</v>
      </c>
      <c r="E153" s="31">
        <v>61.99</v>
      </c>
      <c r="F153" s="31">
        <v>121.02360538</v>
      </c>
      <c r="G153" s="28">
        <v>72</v>
      </c>
      <c r="H153" s="28">
        <f aca="true" t="shared" si="4" ref="H153:H161">ROUND(F153*G153,2)</f>
        <v>8713.7</v>
      </c>
    </row>
    <row r="154" spans="1:8" ht="12.75">
      <c r="A154" s="112" t="s">
        <v>31</v>
      </c>
      <c r="B154" s="113">
        <v>5</v>
      </c>
      <c r="C154" s="87" t="s">
        <v>146</v>
      </c>
      <c r="D154" s="88" t="s">
        <v>33</v>
      </c>
      <c r="E154" s="31">
        <v>112.91</v>
      </c>
      <c r="F154" s="31">
        <v>358.333499442</v>
      </c>
      <c r="G154" s="28">
        <v>1</v>
      </c>
      <c r="H154" s="28">
        <f t="shared" si="4"/>
        <v>358.33</v>
      </c>
    </row>
    <row r="155" spans="1:8" ht="12.75">
      <c r="A155" s="112" t="s">
        <v>31</v>
      </c>
      <c r="B155" s="113">
        <v>10</v>
      </c>
      <c r="C155" s="87" t="s">
        <v>519</v>
      </c>
      <c r="D155" s="88" t="s">
        <v>151</v>
      </c>
      <c r="E155" s="31">
        <v>1320.11</v>
      </c>
      <c r="F155" s="31">
        <v>1499.54</v>
      </c>
      <c r="G155" s="28">
        <v>5</v>
      </c>
      <c r="H155" s="28">
        <f t="shared" si="4"/>
        <v>7497.7</v>
      </c>
    </row>
    <row r="156" spans="1:8" ht="12.75">
      <c r="A156" s="112" t="s">
        <v>31</v>
      </c>
      <c r="B156" s="113">
        <v>16</v>
      </c>
      <c r="C156" s="87" t="s">
        <v>154</v>
      </c>
      <c r="D156" s="122" t="s">
        <v>33</v>
      </c>
      <c r="E156" s="40">
        <v>3991.38</v>
      </c>
      <c r="F156" s="123">
        <v>741.3549730940001</v>
      </c>
      <c r="G156" s="28">
        <v>80</v>
      </c>
      <c r="H156" s="28">
        <f t="shared" si="4"/>
        <v>59308.4</v>
      </c>
    </row>
    <row r="157" spans="1:8" ht="12.75">
      <c r="A157" s="112" t="s">
        <v>31</v>
      </c>
      <c r="B157" s="113">
        <v>17</v>
      </c>
      <c r="C157" s="87" t="s">
        <v>520</v>
      </c>
      <c r="D157" s="115" t="s">
        <v>156</v>
      </c>
      <c r="E157" s="124">
        <v>367.61</v>
      </c>
      <c r="F157" s="40">
        <v>515.855672912</v>
      </c>
      <c r="G157" s="28">
        <v>3</v>
      </c>
      <c r="H157" s="28">
        <f t="shared" si="4"/>
        <v>1547.57</v>
      </c>
    </row>
    <row r="158" spans="1:8" ht="12.75">
      <c r="A158" s="112" t="s">
        <v>31</v>
      </c>
      <c r="B158" s="113">
        <v>20</v>
      </c>
      <c r="C158" s="87" t="s">
        <v>158</v>
      </c>
      <c r="D158" s="88" t="s">
        <v>33</v>
      </c>
      <c r="E158" s="26">
        <v>9.62</v>
      </c>
      <c r="F158" s="31">
        <v>30.872365306</v>
      </c>
      <c r="G158" s="28">
        <v>75</v>
      </c>
      <c r="H158" s="28">
        <f t="shared" si="4"/>
        <v>2315.43</v>
      </c>
    </row>
    <row r="159" spans="1:8" ht="12.75">
      <c r="A159" s="112" t="s">
        <v>31</v>
      </c>
      <c r="B159" s="113">
        <v>21</v>
      </c>
      <c r="C159" s="87" t="s">
        <v>159</v>
      </c>
      <c r="D159" s="88" t="s">
        <v>33</v>
      </c>
      <c r="E159" s="26">
        <v>66.53</v>
      </c>
      <c r="F159" s="31">
        <v>89.48966530599999</v>
      </c>
      <c r="G159" s="28">
        <v>1</v>
      </c>
      <c r="H159" s="28">
        <f t="shared" si="4"/>
        <v>89.49</v>
      </c>
    </row>
    <row r="160" spans="1:8" ht="12.75">
      <c r="A160" s="112" t="s">
        <v>31</v>
      </c>
      <c r="B160" s="113">
        <v>38</v>
      </c>
      <c r="C160" s="87" t="s">
        <v>160</v>
      </c>
      <c r="D160" s="88" t="s">
        <v>161</v>
      </c>
      <c r="E160" s="40">
        <v>1971.04</v>
      </c>
      <c r="F160" s="40">
        <v>2363.68564805</v>
      </c>
      <c r="G160" s="28">
        <v>1</v>
      </c>
      <c r="H160" s="28">
        <f t="shared" si="4"/>
        <v>2363.69</v>
      </c>
    </row>
    <row r="161" spans="1:8" ht="12.75">
      <c r="A161" s="112" t="s">
        <v>31</v>
      </c>
      <c r="B161" s="113">
        <v>43</v>
      </c>
      <c r="C161" s="87" t="s">
        <v>469</v>
      </c>
      <c r="D161" s="93" t="s">
        <v>470</v>
      </c>
      <c r="E161" s="59"/>
      <c r="F161" s="40">
        <v>127.68838868200002</v>
      </c>
      <c r="G161" s="28">
        <v>2</v>
      </c>
      <c r="H161" s="28">
        <f t="shared" si="4"/>
        <v>255.38</v>
      </c>
    </row>
    <row r="162" spans="1:8" ht="12.75">
      <c r="A162" s="98"/>
      <c r="B162" s="98"/>
      <c r="C162" s="42" t="s">
        <v>19</v>
      </c>
      <c r="D162" s="106"/>
      <c r="E162" s="2"/>
      <c r="F162" s="2"/>
      <c r="G162" s="107"/>
      <c r="H162" s="108">
        <f>SUM(H153:H161)</f>
        <v>82449.69000000002</v>
      </c>
    </row>
    <row r="163" spans="1:8" ht="12.75">
      <c r="A163" s="98"/>
      <c r="B163" s="98"/>
      <c r="C163" s="42"/>
      <c r="D163" s="153"/>
      <c r="E163" s="153"/>
      <c r="F163" s="114"/>
      <c r="G163" s="114"/>
      <c r="H163" s="48"/>
    </row>
    <row r="164" spans="1:8" ht="12.75">
      <c r="A164" s="67" t="s">
        <v>162</v>
      </c>
      <c r="B164" s="68"/>
      <c r="C164" s="69"/>
      <c r="D164" s="70"/>
      <c r="E164" s="70"/>
      <c r="F164" s="109"/>
      <c r="G164" s="107"/>
      <c r="H164" s="48"/>
    </row>
    <row r="165" spans="1:8" ht="12.75" customHeight="1">
      <c r="A165" s="74" t="s">
        <v>48</v>
      </c>
      <c r="B165" s="74" t="s">
        <v>48</v>
      </c>
      <c r="C165" s="75"/>
      <c r="D165" s="11" t="s">
        <v>49</v>
      </c>
      <c r="E165" s="74" t="s">
        <v>8</v>
      </c>
      <c r="F165" s="102" t="s">
        <v>9</v>
      </c>
      <c r="G165" s="17" t="s">
        <v>517</v>
      </c>
      <c r="H165" s="17"/>
    </row>
    <row r="166" spans="1:8" ht="12.75" customHeight="1">
      <c r="A166" s="77" t="s">
        <v>50</v>
      </c>
      <c r="B166" s="78" t="s">
        <v>51</v>
      </c>
      <c r="C166" s="79" t="s">
        <v>6</v>
      </c>
      <c r="D166" s="11"/>
      <c r="E166" s="77" t="s">
        <v>11</v>
      </c>
      <c r="F166" s="103" t="s">
        <v>52</v>
      </c>
      <c r="G166" s="81" t="s">
        <v>12</v>
      </c>
      <c r="H166" s="82" t="s">
        <v>13</v>
      </c>
    </row>
    <row r="167" spans="1:8" ht="12.75">
      <c r="A167" s="83" t="s">
        <v>53</v>
      </c>
      <c r="B167" s="78"/>
      <c r="C167" s="84"/>
      <c r="D167" s="11"/>
      <c r="E167" s="83" t="s">
        <v>14</v>
      </c>
      <c r="F167" s="104"/>
      <c r="G167" s="81"/>
      <c r="H167" s="82"/>
    </row>
    <row r="168" spans="1:8" ht="12.75">
      <c r="A168" s="185" t="s">
        <v>163</v>
      </c>
      <c r="B168" s="91"/>
      <c r="C168" s="87" t="s">
        <v>281</v>
      </c>
      <c r="D168" s="88"/>
      <c r="E168" s="40"/>
      <c r="F168" s="40">
        <v>0</v>
      </c>
      <c r="G168" s="26"/>
      <c r="H168" s="121"/>
    </row>
    <row r="169" spans="1:8" ht="12.75">
      <c r="A169" s="185" t="s">
        <v>163</v>
      </c>
      <c r="B169" s="91">
        <v>10</v>
      </c>
      <c r="C169" s="105" t="s">
        <v>282</v>
      </c>
      <c r="D169" s="167" t="s">
        <v>283</v>
      </c>
      <c r="E169" s="59">
        <v>138.35</v>
      </c>
      <c r="F169" s="40">
        <v>205.594927162</v>
      </c>
      <c r="G169" s="28"/>
      <c r="H169" s="28">
        <f>ROUND(F169*G169,2)</f>
        <v>0</v>
      </c>
    </row>
    <row r="170" spans="1:8" ht="12.75">
      <c r="A170" s="22"/>
      <c r="B170" s="86">
        <v>50</v>
      </c>
      <c r="C170" s="105" t="s">
        <v>407</v>
      </c>
      <c r="D170" s="93" t="s">
        <v>172</v>
      </c>
      <c r="E170" s="126">
        <v>13.01</v>
      </c>
      <c r="F170" s="40">
        <v>123.84801205199999</v>
      </c>
      <c r="G170" s="28">
        <v>4</v>
      </c>
      <c r="H170" s="28">
        <f>ROUND(F170*G170,2)</f>
        <v>495.39</v>
      </c>
    </row>
    <row r="171" spans="1:8" ht="12.75">
      <c r="A171" s="98"/>
      <c r="B171" s="98"/>
      <c r="C171" s="42" t="s">
        <v>19</v>
      </c>
      <c r="D171" s="106"/>
      <c r="E171" s="106"/>
      <c r="F171" s="107"/>
      <c r="G171" s="128"/>
      <c r="H171" s="60">
        <f>SUM(H169:H170)</f>
        <v>495.39</v>
      </c>
    </row>
    <row r="172" spans="1:8" ht="12.75">
      <c r="A172" s="98"/>
      <c r="B172" s="98"/>
      <c r="C172" s="42"/>
      <c r="D172" s="106"/>
      <c r="E172" s="106"/>
      <c r="F172" s="107"/>
      <c r="G172" s="170"/>
      <c r="H172" s="48"/>
    </row>
    <row r="173" spans="1:8" ht="12.75">
      <c r="A173" s="98"/>
      <c r="B173" s="98"/>
      <c r="C173" s="129" t="s">
        <v>36</v>
      </c>
      <c r="D173" s="57"/>
      <c r="E173" s="57"/>
      <c r="F173" s="57"/>
      <c r="G173" s="57"/>
      <c r="H173" s="58"/>
    </row>
    <row r="174" spans="1:8" ht="13.5" customHeight="1">
      <c r="A174" s="74" t="s">
        <v>48</v>
      </c>
      <c r="B174" s="74" t="s">
        <v>48</v>
      </c>
      <c r="C174" s="75"/>
      <c r="D174" s="11" t="s">
        <v>49</v>
      </c>
      <c r="E174" s="74" t="s">
        <v>8</v>
      </c>
      <c r="F174" s="130" t="s">
        <v>173</v>
      </c>
      <c r="G174" s="17" t="s">
        <v>517</v>
      </c>
      <c r="H174" s="17"/>
    </row>
    <row r="175" spans="1:8" ht="12.75" customHeight="1">
      <c r="A175" s="77" t="s">
        <v>50</v>
      </c>
      <c r="B175" s="78" t="s">
        <v>51</v>
      </c>
      <c r="C175" s="79" t="s">
        <v>6</v>
      </c>
      <c r="D175" s="11"/>
      <c r="E175" s="77" t="s">
        <v>11</v>
      </c>
      <c r="F175" s="130"/>
      <c r="G175" s="81" t="s">
        <v>12</v>
      </c>
      <c r="H175" s="82" t="s">
        <v>13</v>
      </c>
    </row>
    <row r="176" spans="1:8" ht="12.75">
      <c r="A176" s="83" t="s">
        <v>53</v>
      </c>
      <c r="B176" s="78"/>
      <c r="C176" s="84"/>
      <c r="D176" s="11"/>
      <c r="E176" s="83" t="s">
        <v>14</v>
      </c>
      <c r="F176" s="130"/>
      <c r="G176" s="81"/>
      <c r="H176" s="82"/>
    </row>
    <row r="177" spans="1:8" ht="12.75">
      <c r="A177" s="112" t="s">
        <v>37</v>
      </c>
      <c r="B177" s="113">
        <v>7</v>
      </c>
      <c r="C177" s="87" t="s">
        <v>509</v>
      </c>
      <c r="D177" s="93" t="s">
        <v>499</v>
      </c>
      <c r="E177" s="59"/>
      <c r="F177" s="40">
        <v>14.61</v>
      </c>
      <c r="G177" s="28"/>
      <c r="H177" s="28">
        <f>ROUND(F177*G177,2)</f>
        <v>0</v>
      </c>
    </row>
    <row r="178" spans="1:8" ht="12.75">
      <c r="A178" s="22" t="s">
        <v>37</v>
      </c>
      <c r="B178" s="22">
        <v>37</v>
      </c>
      <c r="C178" s="87" t="s">
        <v>521</v>
      </c>
      <c r="D178" s="115" t="s">
        <v>39</v>
      </c>
      <c r="E178" s="59"/>
      <c r="F178" s="40"/>
      <c r="G178" s="28">
        <v>1</v>
      </c>
      <c r="H178" s="28">
        <f>ROUND(F178*G178,2)</f>
        <v>0</v>
      </c>
    </row>
    <row r="179" spans="1:8" ht="12.75">
      <c r="A179" s="131"/>
      <c r="B179" s="131"/>
      <c r="C179" s="56" t="s">
        <v>19</v>
      </c>
      <c r="D179" s="132"/>
      <c r="E179" s="132"/>
      <c r="F179" s="133"/>
      <c r="G179" s="134"/>
      <c r="H179" s="108">
        <f>SUM(H177:H178)</f>
        <v>0</v>
      </c>
    </row>
    <row r="180" spans="1:8" ht="12.75">
      <c r="A180" s="98"/>
      <c r="B180" s="98"/>
      <c r="C180" s="42"/>
      <c r="D180" s="106"/>
      <c r="E180" s="110"/>
      <c r="F180" s="107"/>
      <c r="G180" s="107"/>
      <c r="H180" s="48"/>
    </row>
    <row r="181" spans="1:8" ht="12.75">
      <c r="A181" s="98"/>
      <c r="B181" s="98"/>
      <c r="C181" s="42"/>
      <c r="D181" s="106"/>
      <c r="E181" s="110"/>
      <c r="F181" s="107"/>
      <c r="G181" s="107"/>
      <c r="H181" s="48"/>
    </row>
    <row r="182" spans="1:8" ht="12.75" customHeight="1">
      <c r="A182" s="74" t="s">
        <v>48</v>
      </c>
      <c r="B182" s="74" t="s">
        <v>48</v>
      </c>
      <c r="C182" s="75"/>
      <c r="D182" s="11" t="s">
        <v>49</v>
      </c>
      <c r="E182" s="74" t="s">
        <v>8</v>
      </c>
      <c r="F182" s="130" t="s">
        <v>173</v>
      </c>
      <c r="G182" s="17" t="s">
        <v>517</v>
      </c>
      <c r="H182" s="17"/>
    </row>
    <row r="183" spans="1:8" ht="12.75" customHeight="1">
      <c r="A183" s="77" t="s">
        <v>50</v>
      </c>
      <c r="B183" s="78" t="s">
        <v>51</v>
      </c>
      <c r="C183" s="79" t="s">
        <v>6</v>
      </c>
      <c r="D183" s="11"/>
      <c r="E183" s="77" t="s">
        <v>11</v>
      </c>
      <c r="F183" s="130"/>
      <c r="G183" s="81" t="s">
        <v>12</v>
      </c>
      <c r="H183" s="82" t="s">
        <v>13</v>
      </c>
    </row>
    <row r="184" spans="1:8" ht="12.75">
      <c r="A184" s="83" t="s">
        <v>53</v>
      </c>
      <c r="B184" s="78"/>
      <c r="C184" s="84"/>
      <c r="D184" s="11"/>
      <c r="E184" s="83" t="s">
        <v>14</v>
      </c>
      <c r="F184" s="130"/>
      <c r="G184" s="81"/>
      <c r="H184" s="82"/>
    </row>
    <row r="185" spans="1:8" ht="12.75">
      <c r="A185" s="135"/>
      <c r="B185" s="23">
        <v>5</v>
      </c>
      <c r="C185" s="29" t="s">
        <v>291</v>
      </c>
      <c r="D185" s="30" t="s">
        <v>39</v>
      </c>
      <c r="E185" s="59"/>
      <c r="F185" s="40">
        <v>3000</v>
      </c>
      <c r="G185" s="28"/>
      <c r="H185" s="28">
        <f>ROUND(F185*G185,2)</f>
        <v>0</v>
      </c>
    </row>
    <row r="186" spans="1:8" ht="12.75">
      <c r="A186" s="135"/>
      <c r="B186" s="23">
        <v>6</v>
      </c>
      <c r="C186" s="29" t="s">
        <v>292</v>
      </c>
      <c r="D186" s="30" t="s">
        <v>39</v>
      </c>
      <c r="E186" s="59"/>
      <c r="F186" s="40">
        <v>142.5</v>
      </c>
      <c r="G186" s="28"/>
      <c r="H186" s="28">
        <f>ROUND(F186*G186,2)</f>
        <v>0</v>
      </c>
    </row>
    <row r="187" spans="1:8" ht="12.75">
      <c r="A187" s="135"/>
      <c r="B187" s="23">
        <v>7</v>
      </c>
      <c r="C187" s="50" t="s">
        <v>256</v>
      </c>
      <c r="D187" s="30" t="s">
        <v>39</v>
      </c>
      <c r="E187" s="59"/>
      <c r="F187" s="40">
        <v>43.01</v>
      </c>
      <c r="G187" s="28">
        <v>5.6</v>
      </c>
      <c r="H187" s="28">
        <f>ROUND(F187*G187,2)</f>
        <v>240.86</v>
      </c>
    </row>
    <row r="188" spans="1:8" ht="12.75">
      <c r="A188" s="135"/>
      <c r="B188" s="23">
        <v>14</v>
      </c>
      <c r="C188" s="29" t="s">
        <v>522</v>
      </c>
      <c r="D188" s="30" t="s">
        <v>39</v>
      </c>
      <c r="E188" s="40"/>
      <c r="F188" s="40">
        <v>282.203333333333</v>
      </c>
      <c r="G188" s="28">
        <v>1</v>
      </c>
      <c r="H188" s="28">
        <f>ROUND(F188*G188,2)</f>
        <v>282.2</v>
      </c>
    </row>
    <row r="189" spans="1:8" ht="12.75">
      <c r="A189" s="23"/>
      <c r="B189" s="23">
        <v>23</v>
      </c>
      <c r="C189" s="29" t="s">
        <v>523</v>
      </c>
      <c r="D189" s="30" t="s">
        <v>39</v>
      </c>
      <c r="E189" s="40"/>
      <c r="F189" s="40">
        <v>751</v>
      </c>
      <c r="G189" s="160">
        <v>1</v>
      </c>
      <c r="H189" s="28">
        <f>ROUND(F189*G189,2)</f>
        <v>751</v>
      </c>
    </row>
    <row r="190" spans="1:8" ht="12.75">
      <c r="A190" s="280"/>
      <c r="B190" s="131"/>
      <c r="C190" s="56" t="s">
        <v>19</v>
      </c>
      <c r="D190" s="139"/>
      <c r="E190" s="133"/>
      <c r="F190" s="133"/>
      <c r="G190" s="286"/>
      <c r="H190" s="108">
        <f>SUM(H185:H189)</f>
        <v>1274.06</v>
      </c>
    </row>
    <row r="191" spans="1:8" ht="12.75">
      <c r="A191" s="98"/>
      <c r="B191" s="98"/>
      <c r="C191" s="42"/>
      <c r="D191" s="106"/>
      <c r="E191" s="110"/>
      <c r="F191" s="107"/>
      <c r="G191" s="107"/>
      <c r="H191" s="48"/>
    </row>
    <row r="192" spans="1:8" ht="12.75">
      <c r="A192" s="98"/>
      <c r="B192" s="98"/>
      <c r="C192" s="42"/>
      <c r="D192" s="106"/>
      <c r="E192" s="110"/>
      <c r="F192" s="107"/>
      <c r="G192" s="107"/>
      <c r="H192" s="48"/>
    </row>
    <row r="193" spans="1:8" ht="12.75" customHeight="1">
      <c r="A193" s="74" t="s">
        <v>48</v>
      </c>
      <c r="B193" s="74" t="s">
        <v>48</v>
      </c>
      <c r="C193" s="75"/>
      <c r="D193" s="11" t="s">
        <v>49</v>
      </c>
      <c r="E193" s="74" t="s">
        <v>8</v>
      </c>
      <c r="F193" s="130" t="s">
        <v>173</v>
      </c>
      <c r="G193" s="17" t="s">
        <v>517</v>
      </c>
      <c r="H193" s="17"/>
    </row>
    <row r="194" spans="1:8" ht="12.75" customHeight="1">
      <c r="A194" s="77" t="s">
        <v>50</v>
      </c>
      <c r="B194" s="78" t="s">
        <v>51</v>
      </c>
      <c r="C194" s="79" t="s">
        <v>6</v>
      </c>
      <c r="D194" s="11"/>
      <c r="E194" s="77" t="s">
        <v>11</v>
      </c>
      <c r="F194" s="130"/>
      <c r="G194" s="81" t="s">
        <v>12</v>
      </c>
      <c r="H194" s="82" t="s">
        <v>13</v>
      </c>
    </row>
    <row r="195" spans="1:8" ht="12.75">
      <c r="A195" s="83" t="s">
        <v>53</v>
      </c>
      <c r="B195" s="78"/>
      <c r="C195" s="84"/>
      <c r="D195" s="11"/>
      <c r="E195" s="83" t="s">
        <v>14</v>
      </c>
      <c r="F195" s="130"/>
      <c r="G195" s="81"/>
      <c r="H195" s="82"/>
    </row>
    <row r="196" spans="1:8" ht="12.75">
      <c r="A196" s="135"/>
      <c r="B196" s="23">
        <v>10</v>
      </c>
      <c r="C196" s="29" t="s">
        <v>258</v>
      </c>
      <c r="D196" s="30" t="s">
        <v>259</v>
      </c>
      <c r="E196" s="181"/>
      <c r="F196" s="40">
        <v>1431.34</v>
      </c>
      <c r="G196" s="28">
        <v>0.53</v>
      </c>
      <c r="H196" s="28">
        <f aca="true" t="shared" si="5" ref="H196:H203">ROUND(F196*G196,2)</f>
        <v>758.61</v>
      </c>
    </row>
    <row r="197" spans="1:8" ht="12.75">
      <c r="A197" s="135"/>
      <c r="B197" s="23">
        <v>11</v>
      </c>
      <c r="C197" s="29" t="s">
        <v>260</v>
      </c>
      <c r="D197" s="30" t="s">
        <v>259</v>
      </c>
      <c r="E197" s="40"/>
      <c r="F197" s="40">
        <v>554.07</v>
      </c>
      <c r="G197" s="28">
        <v>0.53</v>
      </c>
      <c r="H197" s="28">
        <f t="shared" si="5"/>
        <v>293.66</v>
      </c>
    </row>
    <row r="198" spans="1:8" ht="12.75">
      <c r="A198" s="135"/>
      <c r="B198" s="23">
        <v>12</v>
      </c>
      <c r="C198" s="29" t="s">
        <v>261</v>
      </c>
      <c r="D198" s="30" t="s">
        <v>259</v>
      </c>
      <c r="E198" s="40"/>
      <c r="F198" s="40">
        <v>184.69</v>
      </c>
      <c r="G198" s="28">
        <v>0.53</v>
      </c>
      <c r="H198" s="28">
        <f t="shared" si="5"/>
        <v>97.89</v>
      </c>
    </row>
    <row r="199" spans="1:8" ht="12.75">
      <c r="A199" s="135"/>
      <c r="B199" s="23">
        <v>16</v>
      </c>
      <c r="C199" s="29" t="s">
        <v>262</v>
      </c>
      <c r="D199" s="30" t="s">
        <v>259</v>
      </c>
      <c r="E199" s="40"/>
      <c r="F199" s="40">
        <v>415.55</v>
      </c>
      <c r="G199" s="28">
        <v>0.53</v>
      </c>
      <c r="H199" s="28">
        <f t="shared" si="5"/>
        <v>220.24</v>
      </c>
    </row>
    <row r="200" spans="1:8" ht="12.75">
      <c r="A200" s="135"/>
      <c r="B200" s="23">
        <v>17</v>
      </c>
      <c r="C200" s="29" t="s">
        <v>263</v>
      </c>
      <c r="D200" s="30" t="s">
        <v>259</v>
      </c>
      <c r="E200" s="40"/>
      <c r="F200" s="40">
        <v>623.32</v>
      </c>
      <c r="G200" s="28">
        <v>0.53</v>
      </c>
      <c r="H200" s="28">
        <f t="shared" si="5"/>
        <v>330.36</v>
      </c>
    </row>
    <row r="201" spans="1:8" ht="12.75">
      <c r="A201" s="135"/>
      <c r="B201" s="23">
        <v>18</v>
      </c>
      <c r="C201" s="29" t="s">
        <v>264</v>
      </c>
      <c r="D201" s="30" t="s">
        <v>259</v>
      </c>
      <c r="E201" s="40"/>
      <c r="F201" s="40">
        <v>1246.65</v>
      </c>
      <c r="G201" s="28">
        <v>1.05</v>
      </c>
      <c r="H201" s="28">
        <f t="shared" si="5"/>
        <v>1308.98</v>
      </c>
    </row>
    <row r="202" spans="1:8" ht="12.75">
      <c r="A202" s="135"/>
      <c r="B202" s="23">
        <v>19</v>
      </c>
      <c r="C202" s="29" t="s">
        <v>180</v>
      </c>
      <c r="D202" s="30" t="s">
        <v>181</v>
      </c>
      <c r="E202" s="40"/>
      <c r="F202" s="40"/>
      <c r="G202" s="28">
        <v>0.41</v>
      </c>
      <c r="H202" s="28">
        <f t="shared" si="5"/>
        <v>0</v>
      </c>
    </row>
    <row r="203" spans="1:8" ht="12.75">
      <c r="A203" s="135"/>
      <c r="B203" s="23">
        <v>23</v>
      </c>
      <c r="C203" s="29" t="s">
        <v>266</v>
      </c>
      <c r="D203" s="182" t="s">
        <v>126</v>
      </c>
      <c r="E203" s="40"/>
      <c r="F203" s="40">
        <v>9.9</v>
      </c>
      <c r="G203" s="28">
        <v>1.05</v>
      </c>
      <c r="H203" s="28">
        <f t="shared" si="5"/>
        <v>10.4</v>
      </c>
    </row>
    <row r="204" spans="1:8" ht="12.75">
      <c r="A204" s="136"/>
      <c r="B204" s="137"/>
      <c r="C204" s="138" t="s">
        <v>19</v>
      </c>
      <c r="D204" s="139"/>
      <c r="E204" s="140"/>
      <c r="F204" s="140"/>
      <c r="G204" s="141"/>
      <c r="H204" s="60">
        <f>SUM(H196:H203)</f>
        <v>3020.1400000000003</v>
      </c>
    </row>
    <row r="205" spans="1:8" ht="12.75">
      <c r="A205" s="98"/>
      <c r="B205" s="98"/>
      <c r="C205" s="2"/>
      <c r="D205" s="139"/>
      <c r="E205" s="42"/>
      <c r="F205" s="133"/>
      <c r="G205" s="107"/>
      <c r="H205" s="48"/>
    </row>
    <row r="206" spans="1:8" ht="12.75">
      <c r="A206" s="142"/>
      <c r="B206" s="142"/>
      <c r="C206" s="143" t="s">
        <v>183</v>
      </c>
      <c r="D206" s="139"/>
      <c r="E206" s="143"/>
      <c r="F206" s="144"/>
      <c r="G206" s="134"/>
      <c r="H206" s="60">
        <f>H204+H190+H179+H171+H162+H146+H134+H124+H87+H44</f>
        <v>573529.1571</v>
      </c>
    </row>
    <row r="207" spans="1:8" ht="12.75">
      <c r="A207" s="131"/>
      <c r="B207" s="131"/>
      <c r="C207" s="56"/>
      <c r="D207" s="139"/>
      <c r="E207" s="132"/>
      <c r="F207" s="132"/>
      <c r="G207" s="107"/>
      <c r="H207" s="48"/>
    </row>
    <row r="208" spans="1:8" ht="12.75">
      <c r="A208" s="131"/>
      <c r="B208" s="131"/>
      <c r="C208" s="287"/>
      <c r="D208" s="288"/>
      <c r="E208" s="288"/>
      <c r="F208" s="288"/>
      <c r="G208" s="288"/>
      <c r="H208" s="48"/>
    </row>
    <row r="209" spans="1:8" ht="15.75" customHeight="1" hidden="1">
      <c r="A209" s="221"/>
      <c r="B209" s="221"/>
      <c r="C209" s="145" t="s">
        <v>184</v>
      </c>
      <c r="D209" s="145"/>
      <c r="E209" s="145"/>
      <c r="F209" s="145"/>
      <c r="G209" s="61"/>
      <c r="H209" s="232"/>
    </row>
    <row r="210" spans="1:8" ht="15.75" customHeight="1" hidden="1">
      <c r="A210" s="221"/>
      <c r="B210" s="221"/>
      <c r="C210" s="145" t="s">
        <v>185</v>
      </c>
      <c r="D210" s="145"/>
      <c r="E210" s="145"/>
      <c r="F210" s="145"/>
      <c r="G210" s="61"/>
      <c r="H210" s="224"/>
    </row>
    <row r="211" spans="1:8" ht="12.75" hidden="1">
      <c r="A211" s="221"/>
      <c r="B211" s="221"/>
      <c r="C211" s="61"/>
      <c r="D211" s="147"/>
      <c r="E211" s="148"/>
      <c r="F211" s="148"/>
      <c r="G211" s="148"/>
      <c r="H211"/>
    </row>
    <row r="212" spans="1:8" ht="12.75" hidden="1">
      <c r="A212" s="221"/>
      <c r="B212" s="221"/>
      <c r="C212" s="151" t="s">
        <v>186</v>
      </c>
      <c r="D212" s="151"/>
      <c r="E212" s="151"/>
      <c r="F212" s="151"/>
      <c r="G212" s="173"/>
      <c r="H212"/>
    </row>
    <row r="213" spans="1:8" ht="12.75" hidden="1">
      <c r="A213" s="221"/>
      <c r="B213" s="221"/>
      <c r="C213" s="99"/>
      <c r="D213" s="153"/>
      <c r="E213" s="154"/>
      <c r="F213" s="154"/>
      <c r="G213" s="154"/>
      <c r="H213"/>
    </row>
    <row r="214" spans="1:8" ht="15.75" customHeight="1" hidden="1">
      <c r="A214" s="221"/>
      <c r="B214" s="221"/>
      <c r="C214" s="151" t="s">
        <v>187</v>
      </c>
      <c r="D214" s="151"/>
      <c r="E214" s="151"/>
      <c r="F214" s="151"/>
      <c r="G214" s="173"/>
      <c r="H214"/>
    </row>
    <row r="215" spans="1:8" ht="15.75" customHeight="1" hidden="1">
      <c r="A215" s="221"/>
      <c r="B215" s="221"/>
      <c r="C215" s="145" t="s">
        <v>188</v>
      </c>
      <c r="D215" s="145"/>
      <c r="E215" s="145"/>
      <c r="F215" s="145"/>
      <c r="G215" s="61"/>
      <c r="H215"/>
    </row>
    <row r="216" spans="1:8" ht="15.75" customHeight="1" hidden="1">
      <c r="A216" s="221"/>
      <c r="B216" s="221"/>
      <c r="C216" s="145" t="s">
        <v>189</v>
      </c>
      <c r="D216" s="145"/>
      <c r="E216" s="145"/>
      <c r="F216" s="145"/>
      <c r="G216" s="61"/>
      <c r="H216"/>
    </row>
    <row r="217" spans="1:8" ht="12.75" hidden="1">
      <c r="A217" s="221"/>
      <c r="B217" s="221"/>
      <c r="C217" s="61"/>
      <c r="D217" s="147"/>
      <c r="E217" s="148"/>
      <c r="F217" s="148"/>
      <c r="G217" s="148"/>
      <c r="H217"/>
    </row>
    <row r="218" spans="1:8" ht="12.75" hidden="1">
      <c r="A218" s="221"/>
      <c r="B218" s="221"/>
      <c r="C218" s="151" t="s">
        <v>190</v>
      </c>
      <c r="D218" s="151"/>
      <c r="E218" s="151"/>
      <c r="F218" s="151"/>
      <c r="G218" s="173"/>
      <c r="H218"/>
    </row>
    <row r="219" spans="1:7" ht="12.75" hidden="1">
      <c r="A219" s="221"/>
      <c r="B219" s="221"/>
      <c r="C219" s="99"/>
      <c r="D219" s="153"/>
      <c r="E219" s="154"/>
      <c r="F219" s="154"/>
      <c r="G219" s="154"/>
    </row>
    <row r="220" spans="3:7" ht="12.75" hidden="1">
      <c r="C220" s="151" t="s">
        <v>191</v>
      </c>
      <c r="D220" s="151"/>
      <c r="E220" s="151"/>
      <c r="F220" s="151"/>
      <c r="G220" s="173"/>
    </row>
    <row r="221" spans="1:6" ht="12.75">
      <c r="A221" s="284" t="s">
        <v>503</v>
      </c>
      <c r="B221" s="284"/>
      <c r="C221" s="284"/>
      <c r="D221" s="284"/>
      <c r="E221" s="284"/>
      <c r="F221" s="284"/>
    </row>
    <row r="222" spans="1:6" ht="12.75">
      <c r="A222" s="284" t="s">
        <v>524</v>
      </c>
      <c r="B222" s="284"/>
      <c r="C222" s="284"/>
      <c r="D222" s="284"/>
      <c r="E222" s="284"/>
      <c r="F222" s="284"/>
    </row>
  </sheetData>
  <sheetProtection selectLockedCells="1" selectUnlockedCells="1"/>
  <mergeCells count="100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G51:H51"/>
    <mergeCell ref="G52:G53"/>
    <mergeCell ref="H52:H53"/>
    <mergeCell ref="D90:D92"/>
    <mergeCell ref="G90:H90"/>
    <mergeCell ref="B91:B92"/>
    <mergeCell ref="G91:G92"/>
    <mergeCell ref="H91:H92"/>
    <mergeCell ref="D128:D130"/>
    <mergeCell ref="G128:H128"/>
    <mergeCell ref="B129:B130"/>
    <mergeCell ref="G129:G130"/>
    <mergeCell ref="H129:H130"/>
    <mergeCell ref="D138:D140"/>
    <mergeCell ref="G138:H138"/>
    <mergeCell ref="B139:B140"/>
    <mergeCell ref="G139:G140"/>
    <mergeCell ref="H139:H140"/>
    <mergeCell ref="D149:D151"/>
    <mergeCell ref="G149:H149"/>
    <mergeCell ref="B150:B151"/>
    <mergeCell ref="G150:G151"/>
    <mergeCell ref="H150:H151"/>
    <mergeCell ref="D165:D167"/>
    <mergeCell ref="G165:H165"/>
    <mergeCell ref="B166:B167"/>
    <mergeCell ref="G166:G167"/>
    <mergeCell ref="H166:H167"/>
    <mergeCell ref="D174:D176"/>
    <mergeCell ref="F174:F176"/>
    <mergeCell ref="G174:H174"/>
    <mergeCell ref="B175:B176"/>
    <mergeCell ref="G175:G176"/>
    <mergeCell ref="H175:H176"/>
    <mergeCell ref="D182:D184"/>
    <mergeCell ref="F182:F184"/>
    <mergeCell ref="G182:H182"/>
    <mergeCell ref="B183:B184"/>
    <mergeCell ref="G183:G184"/>
    <mergeCell ref="H183:H184"/>
    <mergeCell ref="D193:D195"/>
    <mergeCell ref="F193:F195"/>
    <mergeCell ref="G193:H193"/>
    <mergeCell ref="B194:B195"/>
    <mergeCell ref="G194:G195"/>
    <mergeCell ref="H194:H195"/>
    <mergeCell ref="C209:F209"/>
    <mergeCell ref="C210:F210"/>
    <mergeCell ref="C212:F212"/>
    <mergeCell ref="C214:F214"/>
    <mergeCell ref="C215:F215"/>
    <mergeCell ref="C216:F216"/>
    <mergeCell ref="C218:F218"/>
    <mergeCell ref="C220:F220"/>
  </mergeCells>
  <printOptions/>
  <pageMargins left="0.7" right="0.7" top="0.75" bottom="0.75" header="0.5118055555555555" footer="0.5118055555555555"/>
  <pageSetup horizontalDpi="300" verticalDpi="300" orientation="portrait" paperSize="9" scale="76"/>
  <rowBreaks count="3" manualBreakCount="3">
    <brk id="60" max="255" man="1"/>
    <brk id="124" max="255" man="1"/>
    <brk id="1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26">
      <selection activeCell="O178" sqref="O178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 t="s">
        <v>525</v>
      </c>
      <c r="G5" s="9"/>
      <c r="H5" s="10"/>
    </row>
    <row r="6" spans="1:8" ht="13.5" customHeight="1">
      <c r="A6" s="11" t="s">
        <v>4</v>
      </c>
      <c r="B6" s="11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526</v>
      </c>
      <c r="H6" s="17"/>
    </row>
    <row r="7" spans="1:8" ht="12.75" customHeight="1">
      <c r="A7" s="11"/>
      <c r="B7" s="11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1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5.32</v>
      </c>
      <c r="H9" s="28">
        <f>ROUND(F9*G9,2)</f>
        <v>6051.39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2.9</v>
      </c>
      <c r="H10" s="28">
        <f>ROUND(F10*G10,2)</f>
        <v>4087.9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10139.29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1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526</v>
      </c>
      <c r="H14" s="17"/>
    </row>
    <row r="15" spans="1:8" ht="12.75" customHeight="1">
      <c r="A15" s="11"/>
      <c r="B15" s="11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1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2.8979999999999997</v>
      </c>
      <c r="H17" s="28">
        <f>ROUND(F17*G17,2)</f>
        <v>3063.68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3063.68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1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526</v>
      </c>
      <c r="H21" s="17"/>
    </row>
    <row r="22" spans="1:8" ht="12.75" customHeight="1">
      <c r="A22" s="11"/>
      <c r="B22" s="11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1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3.837</v>
      </c>
      <c r="H24" s="28">
        <f>ROUND(F24*G24,2)</f>
        <v>5455.79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3.837</v>
      </c>
      <c r="H25" s="28">
        <f>ROUND(F25*G25,2)</f>
        <v>4056.36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9512.15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1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526</v>
      </c>
      <c r="H29" s="17"/>
    </row>
    <row r="30" spans="1:8" ht="12.75" customHeight="1">
      <c r="A30" s="11"/>
      <c r="B30" s="11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1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4</v>
      </c>
      <c r="H32" s="28">
        <f>ROUND(F32*G32,2)</f>
        <v>107.84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2469.91</v>
      </c>
      <c r="G33" s="160">
        <v>0.8</v>
      </c>
      <c r="H33" s="28">
        <f>ROUND(F33*G33,2)</f>
        <v>1975.93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2083.77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1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526</v>
      </c>
      <c r="H38" s="17"/>
    </row>
    <row r="39" spans="1:8" ht="12.75" customHeight="1">
      <c r="A39" s="11"/>
      <c r="B39" s="11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1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/>
      <c r="F41" s="40">
        <v>31.54</v>
      </c>
      <c r="G41" s="28">
        <v>12</v>
      </c>
      <c r="H41" s="28">
        <f>ROUND(F41*G41,2)</f>
        <v>378.48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378.48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25177.370000000003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526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>
        <v>0</v>
      </c>
      <c r="H54" s="28"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589.9813763839999</v>
      </c>
      <c r="G55" s="28">
        <v>8.5</v>
      </c>
      <c r="H55" s="28">
        <f>ROUND(F55*G55,2)</f>
        <v>5014.84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631.2994127360001</v>
      </c>
      <c r="G56" s="28">
        <v>20.5</v>
      </c>
      <c r="H56" s="28">
        <f>ROUND(F56*G56,2)</f>
        <v>12941.64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684.5120802560001</v>
      </c>
      <c r="G57" s="28">
        <v>3</v>
      </c>
      <c r="H57" s="28">
        <f>ROUND(F57*G57,2)</f>
        <v>2053.54</v>
      </c>
    </row>
    <row r="58" spans="1:8" ht="12.75">
      <c r="A58" s="22" t="s">
        <v>15</v>
      </c>
      <c r="B58" s="86">
        <v>20</v>
      </c>
      <c r="C58" s="89" t="s">
        <v>61</v>
      </c>
      <c r="D58" s="88"/>
      <c r="E58" s="31">
        <v>199.87</v>
      </c>
      <c r="F58" s="90">
        <v>902.61662048</v>
      </c>
      <c r="G58" s="28">
        <v>2.8</v>
      </c>
      <c r="H58" s="28">
        <f>ROUND(F58*G58,2)</f>
        <v>2527.33</v>
      </c>
    </row>
    <row r="59" spans="1:8" ht="12.75">
      <c r="A59" s="22" t="s">
        <v>15</v>
      </c>
      <c r="B59" s="86">
        <v>24</v>
      </c>
      <c r="C59" s="89" t="s">
        <v>63</v>
      </c>
      <c r="D59" s="88"/>
      <c r="E59" s="31">
        <v>296.26</v>
      </c>
      <c r="F59" s="90">
        <v>879.8115153160003</v>
      </c>
      <c r="G59" s="28">
        <v>2</v>
      </c>
      <c r="H59" s="28">
        <f>ROUND(F59*G59,2)</f>
        <v>1759.62</v>
      </c>
    </row>
    <row r="60" spans="1:8" ht="12.75">
      <c r="A60" s="22" t="s">
        <v>15</v>
      </c>
      <c r="B60" s="86"/>
      <c r="C60" s="87" t="s">
        <v>67</v>
      </c>
      <c r="D60" s="88" t="s">
        <v>55</v>
      </c>
      <c r="E60" s="31"/>
      <c r="F60" s="31"/>
      <c r="G60" s="26"/>
      <c r="H60" s="164"/>
    </row>
    <row r="61" spans="1:8" ht="12.75">
      <c r="A61" s="22" t="s">
        <v>15</v>
      </c>
      <c r="B61" s="86">
        <v>34</v>
      </c>
      <c r="C61" s="89" t="s">
        <v>66</v>
      </c>
      <c r="D61" s="88"/>
      <c r="E61" s="31">
        <v>308.32</v>
      </c>
      <c r="F61" s="90">
        <v>976.9461832000001</v>
      </c>
      <c r="G61" s="28">
        <v>3</v>
      </c>
      <c r="H61" s="28">
        <f>ROUND(F61*G61,2)</f>
        <v>2930.84</v>
      </c>
    </row>
    <row r="62" spans="1:8" ht="12.75">
      <c r="A62" s="22" t="s">
        <v>15</v>
      </c>
      <c r="B62" s="86">
        <v>35</v>
      </c>
      <c r="C62" s="87" t="s">
        <v>68</v>
      </c>
      <c r="D62" s="88" t="s">
        <v>69</v>
      </c>
      <c r="E62" s="31">
        <v>13.1</v>
      </c>
      <c r="F62" s="90">
        <v>148.86607922</v>
      </c>
      <c r="G62" s="28">
        <v>3</v>
      </c>
      <c r="H62" s="28">
        <f>ROUND(F62*G62,2)</f>
        <v>446.6</v>
      </c>
    </row>
    <row r="63" spans="1:8" ht="12.75">
      <c r="A63" s="22" t="s">
        <v>15</v>
      </c>
      <c r="B63" s="86"/>
      <c r="C63" s="87" t="s">
        <v>70</v>
      </c>
      <c r="D63" s="88" t="s">
        <v>71</v>
      </c>
      <c r="E63" s="31"/>
      <c r="F63" s="31"/>
      <c r="G63" s="26"/>
      <c r="H63" s="165"/>
    </row>
    <row r="64" spans="1:8" ht="12.75">
      <c r="A64" s="22" t="s">
        <v>15</v>
      </c>
      <c r="B64" s="86">
        <v>40</v>
      </c>
      <c r="C64" s="89" t="s">
        <v>72</v>
      </c>
      <c r="D64" s="88"/>
      <c r="E64" s="31">
        <v>70.92</v>
      </c>
      <c r="F64" s="90">
        <v>217.09327922</v>
      </c>
      <c r="G64" s="28">
        <v>3</v>
      </c>
      <c r="H64" s="28">
        <f aca="true" t="shared" si="0" ref="H64:H80">ROUND(F64*G64,2)</f>
        <v>651.28</v>
      </c>
    </row>
    <row r="65" spans="1:8" ht="12.75">
      <c r="A65" s="22" t="s">
        <v>15</v>
      </c>
      <c r="B65" s="86">
        <v>53</v>
      </c>
      <c r="C65" s="87" t="s">
        <v>78</v>
      </c>
      <c r="D65" s="88" t="s">
        <v>33</v>
      </c>
      <c r="E65" s="31">
        <v>92.22</v>
      </c>
      <c r="F65" s="90">
        <v>237.400690416</v>
      </c>
      <c r="G65" s="28">
        <v>7</v>
      </c>
      <c r="H65" s="28">
        <f t="shared" si="0"/>
        <v>1661.8</v>
      </c>
    </row>
    <row r="66" spans="1:8" ht="12.75">
      <c r="A66" s="22" t="s">
        <v>15</v>
      </c>
      <c r="B66" s="86">
        <v>54</v>
      </c>
      <c r="C66" s="87" t="s">
        <v>79</v>
      </c>
      <c r="D66" s="88" t="s">
        <v>33</v>
      </c>
      <c r="E66" s="31">
        <v>245.01</v>
      </c>
      <c r="F66" s="90">
        <v>417.69189041600004</v>
      </c>
      <c r="G66" s="28">
        <v>12</v>
      </c>
      <c r="H66" s="28">
        <f t="shared" si="0"/>
        <v>5012.3</v>
      </c>
    </row>
    <row r="67" spans="1:8" ht="12.75">
      <c r="A67" s="38" t="s">
        <v>15</v>
      </c>
      <c r="B67" s="86">
        <v>66</v>
      </c>
      <c r="C67" s="87" t="s">
        <v>84</v>
      </c>
      <c r="D67" s="88" t="s">
        <v>33</v>
      </c>
      <c r="E67" s="31">
        <v>21.59</v>
      </c>
      <c r="F67" s="90">
        <v>116.40959925199999</v>
      </c>
      <c r="G67" s="28">
        <v>9</v>
      </c>
      <c r="H67" s="28">
        <f t="shared" si="0"/>
        <v>1047.69</v>
      </c>
    </row>
    <row r="68" spans="1:8" ht="12.75">
      <c r="A68" s="38" t="s">
        <v>15</v>
      </c>
      <c r="B68" s="92">
        <v>67</v>
      </c>
      <c r="C68" s="87" t="s">
        <v>85</v>
      </c>
      <c r="D68" s="88" t="s">
        <v>33</v>
      </c>
      <c r="E68" s="31">
        <v>11.31</v>
      </c>
      <c r="F68" s="90">
        <v>48.59463285600002</v>
      </c>
      <c r="G68" s="28">
        <v>9</v>
      </c>
      <c r="H68" s="28">
        <f t="shared" si="0"/>
        <v>437.35</v>
      </c>
    </row>
    <row r="69" spans="1:8" ht="12.75">
      <c r="A69" s="38" t="s">
        <v>15</v>
      </c>
      <c r="B69" s="86">
        <v>88</v>
      </c>
      <c r="C69" s="87" t="s">
        <v>200</v>
      </c>
      <c r="D69" s="93" t="s">
        <v>71</v>
      </c>
      <c r="E69" s="59">
        <v>175.44</v>
      </c>
      <c r="F69" s="90">
        <v>670.3723675639999</v>
      </c>
      <c r="G69" s="28">
        <v>2</v>
      </c>
      <c r="H69" s="28">
        <f t="shared" si="0"/>
        <v>1340.74</v>
      </c>
    </row>
    <row r="70" spans="1:8" ht="12.75">
      <c r="A70" s="38" t="s">
        <v>15</v>
      </c>
      <c r="B70" s="86">
        <v>90</v>
      </c>
      <c r="C70" s="87" t="s">
        <v>90</v>
      </c>
      <c r="D70" s="93" t="s">
        <v>91</v>
      </c>
      <c r="E70" s="59">
        <v>140.87</v>
      </c>
      <c r="F70" s="90">
        <v>544.032750904</v>
      </c>
      <c r="G70" s="28">
        <v>3</v>
      </c>
      <c r="H70" s="28">
        <f t="shared" si="0"/>
        <v>1632.1</v>
      </c>
    </row>
    <row r="71" spans="1:8" ht="12.75">
      <c r="A71" s="38" t="s">
        <v>15</v>
      </c>
      <c r="B71" s="92">
        <v>91</v>
      </c>
      <c r="C71" s="87" t="s">
        <v>92</v>
      </c>
      <c r="D71" s="93" t="s">
        <v>41</v>
      </c>
      <c r="E71" s="59"/>
      <c r="F71" s="90">
        <v>99.50326330000001</v>
      </c>
      <c r="G71" s="28">
        <v>4</v>
      </c>
      <c r="H71" s="28">
        <f t="shared" si="0"/>
        <v>398.01</v>
      </c>
    </row>
    <row r="72" spans="1:8" ht="12.75">
      <c r="A72" s="38" t="s">
        <v>96</v>
      </c>
      <c r="B72" s="94" t="s">
        <v>97</v>
      </c>
      <c r="C72" s="87" t="s">
        <v>98</v>
      </c>
      <c r="D72" s="30" t="s">
        <v>39</v>
      </c>
      <c r="E72" s="23"/>
      <c r="F72" s="95">
        <v>12114.96</v>
      </c>
      <c r="G72" s="28">
        <v>1</v>
      </c>
      <c r="H72" s="28">
        <f t="shared" si="0"/>
        <v>12114.96</v>
      </c>
    </row>
    <row r="73" spans="1:8" ht="12.75">
      <c r="A73" s="38" t="s">
        <v>96</v>
      </c>
      <c r="B73" s="94">
        <v>111</v>
      </c>
      <c r="C73" s="29" t="s">
        <v>99</v>
      </c>
      <c r="D73" s="30" t="s">
        <v>100</v>
      </c>
      <c r="E73" s="95"/>
      <c r="F73" s="90"/>
      <c r="G73" s="28">
        <v>0</v>
      </c>
      <c r="H73" s="28">
        <f t="shared" si="0"/>
        <v>0</v>
      </c>
    </row>
    <row r="74" spans="1:8" ht="12.75">
      <c r="A74" s="38" t="s">
        <v>96</v>
      </c>
      <c r="B74" s="94">
        <v>112</v>
      </c>
      <c r="C74" s="96" t="s">
        <v>101</v>
      </c>
      <c r="D74" s="30" t="s">
        <v>102</v>
      </c>
      <c r="E74" s="95">
        <v>12.03</v>
      </c>
      <c r="F74" s="90">
        <v>127.68838868200002</v>
      </c>
      <c r="G74" s="28">
        <v>13</v>
      </c>
      <c r="H74" s="28">
        <f t="shared" si="0"/>
        <v>1659.95</v>
      </c>
    </row>
    <row r="75" spans="1:8" ht="12.75">
      <c r="A75" s="38" t="s">
        <v>96</v>
      </c>
      <c r="B75" s="94"/>
      <c r="C75" s="29" t="s">
        <v>103</v>
      </c>
      <c r="D75" s="30"/>
      <c r="E75" s="95"/>
      <c r="F75" s="95">
        <v>206.96678766400004</v>
      </c>
      <c r="G75" s="28">
        <v>201.29</v>
      </c>
      <c r="H75" s="28">
        <f t="shared" si="0"/>
        <v>41660.34</v>
      </c>
    </row>
    <row r="76" spans="1:8" ht="12.75">
      <c r="A76" s="38" t="s">
        <v>96</v>
      </c>
      <c r="B76" s="94">
        <v>116</v>
      </c>
      <c r="C76" s="29" t="s">
        <v>104</v>
      </c>
      <c r="D76" s="30" t="s">
        <v>102</v>
      </c>
      <c r="E76" s="95">
        <v>4.24</v>
      </c>
      <c r="F76" s="90">
        <v>0</v>
      </c>
      <c r="G76" s="28">
        <v>0</v>
      </c>
      <c r="H76" s="28">
        <f t="shared" si="0"/>
        <v>0</v>
      </c>
    </row>
    <row r="77" spans="1:8" ht="12.75">
      <c r="A77" s="38" t="s">
        <v>96</v>
      </c>
      <c r="B77" s="94"/>
      <c r="C77" s="96" t="s">
        <v>105</v>
      </c>
      <c r="D77" s="30" t="s">
        <v>230</v>
      </c>
      <c r="E77" s="95"/>
      <c r="F77" s="95">
        <v>58.49499553400001</v>
      </c>
      <c r="G77" s="28">
        <v>2</v>
      </c>
      <c r="H77" s="28">
        <f t="shared" si="0"/>
        <v>116.99</v>
      </c>
    </row>
    <row r="78" spans="1:8" ht="12.75">
      <c r="A78" s="38" t="s">
        <v>96</v>
      </c>
      <c r="B78" s="94">
        <v>118</v>
      </c>
      <c r="C78" s="29" t="s">
        <v>107</v>
      </c>
      <c r="D78" s="30"/>
      <c r="E78" s="95">
        <v>3.85</v>
      </c>
      <c r="F78" s="90"/>
      <c r="G78" s="28">
        <v>0</v>
      </c>
      <c r="H78" s="28">
        <f t="shared" si="0"/>
        <v>0</v>
      </c>
    </row>
    <row r="79" spans="1:8" ht="12.75">
      <c r="A79" s="38" t="s">
        <v>96</v>
      </c>
      <c r="B79" s="94">
        <v>119</v>
      </c>
      <c r="C79" s="96" t="s">
        <v>231</v>
      </c>
      <c r="D79" s="30" t="s">
        <v>232</v>
      </c>
      <c r="E79" s="95">
        <v>1.58</v>
      </c>
      <c r="F79" s="90">
        <v>71.74558421</v>
      </c>
      <c r="G79" s="28">
        <v>1</v>
      </c>
      <c r="H79" s="28">
        <f t="shared" si="0"/>
        <v>71.75</v>
      </c>
    </row>
    <row r="80" spans="1:8" ht="12.75">
      <c r="A80" s="38" t="s">
        <v>96</v>
      </c>
      <c r="B80" s="94">
        <v>120</v>
      </c>
      <c r="C80" s="96" t="s">
        <v>108</v>
      </c>
      <c r="D80" s="30" t="s">
        <v>109</v>
      </c>
      <c r="E80" s="95"/>
      <c r="F80" s="90">
        <v>52.228194550000005</v>
      </c>
      <c r="G80" s="28">
        <v>1</v>
      </c>
      <c r="H80" s="28">
        <f t="shared" si="0"/>
        <v>52.23</v>
      </c>
    </row>
    <row r="81" spans="1:8" ht="12.75">
      <c r="A81" s="97"/>
      <c r="B81" s="98"/>
      <c r="C81" s="99"/>
      <c r="D81" s="100"/>
      <c r="E81" s="2"/>
      <c r="F81" s="40"/>
      <c r="G81" s="101"/>
      <c r="H81" s="37">
        <f>SUM(H55:H80)</f>
        <v>95531.9</v>
      </c>
    </row>
    <row r="82" spans="1:8" ht="12.75">
      <c r="A82" s="97"/>
      <c r="B82" s="98"/>
      <c r="C82" s="35"/>
      <c r="D82" s="100"/>
      <c r="E82" s="2"/>
      <c r="F82" s="2"/>
      <c r="G82" s="101"/>
      <c r="H82" s="10"/>
    </row>
    <row r="83" spans="1:8" ht="12.75">
      <c r="A83" s="97"/>
      <c r="B83" s="98"/>
      <c r="C83" s="179"/>
      <c r="D83" s="98"/>
      <c r="E83" s="2"/>
      <c r="F83" s="2"/>
      <c r="G83" s="177"/>
      <c r="H83" s="178"/>
    </row>
    <row r="84" spans="1:8" ht="12.75">
      <c r="A84" s="67" t="s">
        <v>112</v>
      </c>
      <c r="B84" s="68"/>
      <c r="C84" s="69"/>
      <c r="D84" s="70"/>
      <c r="E84" s="70"/>
      <c r="F84" s="71"/>
      <c r="G84" s="100"/>
      <c r="H84" s="73"/>
    </row>
    <row r="85" spans="1:8" ht="12.75" customHeight="1">
      <c r="A85" s="74" t="s">
        <v>48</v>
      </c>
      <c r="B85" s="74" t="s">
        <v>48</v>
      </c>
      <c r="C85" s="75"/>
      <c r="D85" s="11" t="s">
        <v>49</v>
      </c>
      <c r="E85" s="74" t="s">
        <v>8</v>
      </c>
      <c r="F85" s="102" t="s">
        <v>9</v>
      </c>
      <c r="G85" s="17" t="s">
        <v>526</v>
      </c>
      <c r="H85" s="17"/>
    </row>
    <row r="86" spans="1:8" ht="12.75" customHeight="1">
      <c r="A86" s="77" t="s">
        <v>50</v>
      </c>
      <c r="B86" s="78" t="s">
        <v>51</v>
      </c>
      <c r="C86" s="79" t="s">
        <v>6</v>
      </c>
      <c r="D86" s="11"/>
      <c r="E86" s="77" t="s">
        <v>11</v>
      </c>
      <c r="F86" s="103" t="s">
        <v>52</v>
      </c>
      <c r="G86" s="81" t="s">
        <v>12</v>
      </c>
      <c r="H86" s="82" t="s">
        <v>13</v>
      </c>
    </row>
    <row r="87" spans="1:8" ht="12.75">
      <c r="A87" s="83" t="s">
        <v>53</v>
      </c>
      <c r="B87" s="78"/>
      <c r="C87" s="84"/>
      <c r="D87" s="11"/>
      <c r="E87" s="83" t="s">
        <v>14</v>
      </c>
      <c r="F87" s="104"/>
      <c r="G87" s="81"/>
      <c r="H87" s="82"/>
    </row>
    <row r="88" spans="1:8" ht="12.75">
      <c r="A88" s="38" t="s">
        <v>21</v>
      </c>
      <c r="B88" s="92">
        <v>19</v>
      </c>
      <c r="C88" s="87" t="s">
        <v>234</v>
      </c>
      <c r="D88" s="88" t="s">
        <v>126</v>
      </c>
      <c r="E88" s="31">
        <v>37.02</v>
      </c>
      <c r="F88" s="31">
        <v>57.188568460000006</v>
      </c>
      <c r="G88" s="28">
        <v>4.4</v>
      </c>
      <c r="H88" s="28">
        <f>ROUND(F88*G88,2)</f>
        <v>251.63</v>
      </c>
    </row>
    <row r="89" spans="1:8" ht="12.75">
      <c r="A89" s="38" t="s">
        <v>21</v>
      </c>
      <c r="B89" s="92">
        <v>30</v>
      </c>
      <c r="C89" s="87" t="s">
        <v>236</v>
      </c>
      <c r="D89" s="88" t="s">
        <v>167</v>
      </c>
      <c r="E89" s="31">
        <v>77.92</v>
      </c>
      <c r="F89" s="31">
        <v>154.526463172</v>
      </c>
      <c r="G89" s="28">
        <v>4</v>
      </c>
      <c r="H89" s="28">
        <f>ROUND(F89*G89,2)</f>
        <v>618.11</v>
      </c>
    </row>
    <row r="90" spans="1:8" ht="12.75">
      <c r="A90" s="98"/>
      <c r="B90" s="98"/>
      <c r="C90" s="42" t="s">
        <v>19</v>
      </c>
      <c r="D90" s="106"/>
      <c r="E90" s="2"/>
      <c r="F90" s="2"/>
      <c r="G90" s="107"/>
      <c r="H90" s="108">
        <f>SUM(H88:H89)</f>
        <v>869.74</v>
      </c>
    </row>
    <row r="91" spans="1:8" ht="12.75">
      <c r="A91" s="98"/>
      <c r="B91" s="98"/>
      <c r="C91" s="42"/>
      <c r="D91" s="106"/>
      <c r="E91" s="2"/>
      <c r="F91" s="2"/>
      <c r="G91" s="107"/>
      <c r="H91" s="48"/>
    </row>
    <row r="92" spans="1:8" ht="12.75">
      <c r="A92" s="100"/>
      <c r="B92" s="98"/>
      <c r="C92" s="180"/>
      <c r="D92" s="114"/>
      <c r="E92" s="114"/>
      <c r="F92" s="57"/>
      <c r="G92" s="57"/>
      <c r="H92" s="58"/>
    </row>
    <row r="93" spans="1:8" ht="12.75">
      <c r="A93" s="67" t="s">
        <v>122</v>
      </c>
      <c r="B93" s="68"/>
      <c r="C93" s="69"/>
      <c r="D93" s="70"/>
      <c r="E93" s="70"/>
      <c r="F93" s="109"/>
      <c r="G93" s="110"/>
      <c r="H93" s="111"/>
    </row>
    <row r="94" spans="1:8" ht="12.75" customHeight="1">
      <c r="A94" s="74" t="s">
        <v>48</v>
      </c>
      <c r="B94" s="74" t="s">
        <v>48</v>
      </c>
      <c r="C94" s="75"/>
      <c r="D94" s="11" t="s">
        <v>49</v>
      </c>
      <c r="E94" s="74" t="s">
        <v>8</v>
      </c>
      <c r="F94" s="102" t="s">
        <v>9</v>
      </c>
      <c r="G94" s="17" t="s">
        <v>526</v>
      </c>
      <c r="H94" s="17"/>
    </row>
    <row r="95" spans="1:8" ht="12.75" customHeight="1">
      <c r="A95" s="77" t="s">
        <v>50</v>
      </c>
      <c r="B95" s="78" t="s">
        <v>51</v>
      </c>
      <c r="C95" s="79" t="s">
        <v>6</v>
      </c>
      <c r="D95" s="11"/>
      <c r="E95" s="77" t="s">
        <v>11</v>
      </c>
      <c r="F95" s="103" t="s">
        <v>52</v>
      </c>
      <c r="G95" s="81" t="s">
        <v>12</v>
      </c>
      <c r="H95" s="82" t="s">
        <v>13</v>
      </c>
    </row>
    <row r="96" spans="1:8" ht="12.75">
      <c r="A96" s="83" t="s">
        <v>53</v>
      </c>
      <c r="B96" s="78"/>
      <c r="C96" s="84"/>
      <c r="D96" s="11"/>
      <c r="E96" s="83" t="s">
        <v>14</v>
      </c>
      <c r="F96" s="104"/>
      <c r="G96" s="81"/>
      <c r="H96" s="82"/>
    </row>
    <row r="97" spans="1:8" ht="12.75">
      <c r="A97" s="112" t="s">
        <v>25</v>
      </c>
      <c r="B97" s="114"/>
      <c r="C97" s="87" t="s">
        <v>127</v>
      </c>
      <c r="D97" s="88"/>
      <c r="E97" s="40"/>
      <c r="F97" s="40"/>
      <c r="G97" s="28"/>
      <c r="H97" s="28"/>
    </row>
    <row r="98" spans="1:8" ht="12.75">
      <c r="A98" s="112" t="s">
        <v>25</v>
      </c>
      <c r="B98" s="113">
        <v>61</v>
      </c>
      <c r="C98" s="89" t="s">
        <v>130</v>
      </c>
      <c r="D98" s="88" t="s">
        <v>129</v>
      </c>
      <c r="E98" s="40">
        <v>43.43</v>
      </c>
      <c r="F98" s="40">
        <v>106.94960504</v>
      </c>
      <c r="G98" s="28">
        <v>1</v>
      </c>
      <c r="H98" s="28">
        <f>ROUND(F98*G98,2)</f>
        <v>106.95</v>
      </c>
    </row>
    <row r="99" spans="1:8" ht="12.75">
      <c r="A99" s="112" t="s">
        <v>25</v>
      </c>
      <c r="B99" s="23"/>
      <c r="C99" s="29" t="s">
        <v>214</v>
      </c>
      <c r="D99" s="30"/>
      <c r="E99" s="95"/>
      <c r="F99" s="95"/>
      <c r="G99" s="28"/>
      <c r="H99" s="28">
        <f>ROUND(F99*G99,2)</f>
        <v>0</v>
      </c>
    </row>
    <row r="100" spans="1:8" ht="12.75">
      <c r="A100" s="112" t="s">
        <v>25</v>
      </c>
      <c r="B100" s="91">
        <v>130</v>
      </c>
      <c r="C100" s="96" t="s">
        <v>215</v>
      </c>
      <c r="D100" s="30" t="s">
        <v>71</v>
      </c>
      <c r="E100" s="95">
        <v>39.822354000000004</v>
      </c>
      <c r="F100" s="95">
        <v>157.154874028</v>
      </c>
      <c r="G100" s="28">
        <v>2</v>
      </c>
      <c r="H100" s="28">
        <f>ROUND(F100*G100,2)</f>
        <v>314.31</v>
      </c>
    </row>
    <row r="101" spans="1:8" ht="12.75">
      <c r="A101" s="100"/>
      <c r="B101" s="98"/>
      <c r="C101" s="42"/>
      <c r="D101" s="106"/>
      <c r="E101" s="2"/>
      <c r="F101" s="2"/>
      <c r="G101" s="107"/>
      <c r="H101" s="108">
        <f>SUM(H98:H100)</f>
        <v>421.26</v>
      </c>
    </row>
    <row r="102" spans="1:8" ht="12.75">
      <c r="A102" s="257"/>
      <c r="B102" s="257"/>
      <c r="C102" s="257"/>
      <c r="D102" s="257"/>
      <c r="E102" s="257"/>
      <c r="F102" s="2"/>
      <c r="G102" s="107"/>
      <c r="H102" s="48"/>
    </row>
    <row r="103" spans="1:8" ht="12.75">
      <c r="A103" s="98"/>
      <c r="B103" s="98"/>
      <c r="C103" s="118" t="s">
        <v>30</v>
      </c>
      <c r="D103" s="119"/>
      <c r="E103" s="2"/>
      <c r="F103" s="2"/>
      <c r="G103" s="120"/>
      <c r="H103" s="111"/>
    </row>
    <row r="104" spans="1:8" ht="13.5" customHeight="1">
      <c r="A104" s="74" t="s">
        <v>48</v>
      </c>
      <c r="B104" s="74" t="s">
        <v>48</v>
      </c>
      <c r="C104" s="75"/>
      <c r="D104" s="11" t="s">
        <v>49</v>
      </c>
      <c r="E104" s="74" t="s">
        <v>8</v>
      </c>
      <c r="F104" s="102" t="s">
        <v>9</v>
      </c>
      <c r="G104" s="17" t="s">
        <v>526</v>
      </c>
      <c r="H104" s="17"/>
    </row>
    <row r="105" spans="1:8" ht="12.75" customHeight="1">
      <c r="A105" s="77" t="s">
        <v>50</v>
      </c>
      <c r="B105" s="78" t="s">
        <v>51</v>
      </c>
      <c r="C105" s="79" t="s">
        <v>6</v>
      </c>
      <c r="D105" s="11"/>
      <c r="E105" s="77" t="s">
        <v>11</v>
      </c>
      <c r="F105" s="103" t="s">
        <v>52</v>
      </c>
      <c r="G105" s="81" t="s">
        <v>12</v>
      </c>
      <c r="H105" s="82" t="s">
        <v>13</v>
      </c>
    </row>
    <row r="106" spans="1:8" ht="12.75">
      <c r="A106" s="83" t="s">
        <v>53</v>
      </c>
      <c r="B106" s="78"/>
      <c r="C106" s="84"/>
      <c r="D106" s="11"/>
      <c r="E106" s="83" t="s">
        <v>14</v>
      </c>
      <c r="F106" s="104"/>
      <c r="G106" s="81"/>
      <c r="H106" s="82"/>
    </row>
    <row r="107" spans="1:8" ht="12.75">
      <c r="A107" s="112" t="s">
        <v>31</v>
      </c>
      <c r="B107" s="113"/>
      <c r="C107" s="87" t="s">
        <v>140</v>
      </c>
      <c r="D107" s="88"/>
      <c r="E107" s="31"/>
      <c r="F107" s="31"/>
      <c r="G107" s="26"/>
      <c r="H107" s="121"/>
    </row>
    <row r="108" spans="1:8" ht="12.75">
      <c r="A108" s="112" t="s">
        <v>31</v>
      </c>
      <c r="B108" s="113">
        <v>1</v>
      </c>
      <c r="C108" s="89" t="s">
        <v>141</v>
      </c>
      <c r="D108" s="88" t="s">
        <v>142</v>
      </c>
      <c r="E108" s="31">
        <v>61.99</v>
      </c>
      <c r="F108" s="31">
        <v>121.02360538</v>
      </c>
      <c r="G108" s="28">
        <v>11</v>
      </c>
      <c r="H108" s="28">
        <f aca="true" t="shared" si="1" ref="H108:H117">ROUND(F108*G108,2)</f>
        <v>1331.26</v>
      </c>
    </row>
    <row r="109" spans="1:8" ht="12.75">
      <c r="A109" s="112" t="s">
        <v>31</v>
      </c>
      <c r="B109" s="113">
        <v>6</v>
      </c>
      <c r="C109" s="87" t="s">
        <v>147</v>
      </c>
      <c r="D109" s="88" t="s">
        <v>33</v>
      </c>
      <c r="E109" s="31">
        <v>143.54</v>
      </c>
      <c r="F109" s="31">
        <v>248.85343283800003</v>
      </c>
      <c r="G109" s="28">
        <v>1</v>
      </c>
      <c r="H109" s="28">
        <f t="shared" si="1"/>
        <v>248.85</v>
      </c>
    </row>
    <row r="110" spans="1:8" ht="12.75">
      <c r="A110" s="112" t="s">
        <v>31</v>
      </c>
      <c r="B110" s="113">
        <v>9</v>
      </c>
      <c r="C110" s="87" t="s">
        <v>223</v>
      </c>
      <c r="D110" s="88" t="s">
        <v>149</v>
      </c>
      <c r="E110" s="31">
        <v>26.26</v>
      </c>
      <c r="F110" s="31">
        <v>70.88112745800001</v>
      </c>
      <c r="G110" s="28">
        <v>2</v>
      </c>
      <c r="H110" s="28">
        <f t="shared" si="1"/>
        <v>141.76</v>
      </c>
    </row>
    <row r="111" spans="1:8" ht="12.75">
      <c r="A111" s="112" t="s">
        <v>31</v>
      </c>
      <c r="B111" s="113">
        <v>10</v>
      </c>
      <c r="C111" s="87" t="s">
        <v>150</v>
      </c>
      <c r="D111" s="88" t="s">
        <v>151</v>
      </c>
      <c r="E111" s="31">
        <v>243.51</v>
      </c>
      <c r="F111" s="31">
        <v>382.31528237400005</v>
      </c>
      <c r="G111" s="28">
        <v>1</v>
      </c>
      <c r="H111" s="28">
        <f t="shared" si="1"/>
        <v>382.32</v>
      </c>
    </row>
    <row r="112" spans="1:8" ht="12.75">
      <c r="A112" s="112" t="s">
        <v>31</v>
      </c>
      <c r="B112" s="113">
        <v>16</v>
      </c>
      <c r="C112" s="87" t="s">
        <v>154</v>
      </c>
      <c r="D112" s="122" t="s">
        <v>33</v>
      </c>
      <c r="E112" s="40">
        <v>3991.38</v>
      </c>
      <c r="F112" s="123">
        <v>741.3549730940001</v>
      </c>
      <c r="G112" s="28">
        <v>80</v>
      </c>
      <c r="H112" s="28">
        <f t="shared" si="1"/>
        <v>59308.4</v>
      </c>
    </row>
    <row r="113" spans="1:8" ht="12.75">
      <c r="A113" s="112" t="s">
        <v>31</v>
      </c>
      <c r="B113" s="113">
        <v>19</v>
      </c>
      <c r="C113" s="87" t="s">
        <v>224</v>
      </c>
      <c r="D113" s="88" t="s">
        <v>33</v>
      </c>
      <c r="E113" s="26">
        <v>154.06</v>
      </c>
      <c r="F113" s="31">
        <v>179.645565306</v>
      </c>
      <c r="G113" s="28">
        <v>2</v>
      </c>
      <c r="H113" s="28">
        <f t="shared" si="1"/>
        <v>359.29</v>
      </c>
    </row>
    <row r="114" spans="1:8" ht="12.75">
      <c r="A114" s="112" t="s">
        <v>31</v>
      </c>
      <c r="B114" s="113">
        <v>20</v>
      </c>
      <c r="C114" s="87" t="s">
        <v>158</v>
      </c>
      <c r="D114" s="88" t="s">
        <v>33</v>
      </c>
      <c r="E114" s="26">
        <v>9.62</v>
      </c>
      <c r="F114" s="31">
        <v>30.872365306</v>
      </c>
      <c r="G114" s="28">
        <v>74</v>
      </c>
      <c r="H114" s="28">
        <f t="shared" si="1"/>
        <v>2284.56</v>
      </c>
    </row>
    <row r="115" spans="1:8" ht="12.75">
      <c r="A115" s="112" t="s">
        <v>31</v>
      </c>
      <c r="B115" s="113">
        <v>21</v>
      </c>
      <c r="C115" s="87" t="s">
        <v>159</v>
      </c>
      <c r="D115" s="88" t="s">
        <v>33</v>
      </c>
      <c r="E115" s="26">
        <v>66.53</v>
      </c>
      <c r="F115" s="31">
        <v>89.48966530599999</v>
      </c>
      <c r="G115" s="28">
        <v>1</v>
      </c>
      <c r="H115" s="28">
        <f t="shared" si="1"/>
        <v>89.49</v>
      </c>
    </row>
    <row r="116" spans="1:8" ht="12.75">
      <c r="A116" s="112" t="s">
        <v>31</v>
      </c>
      <c r="B116" s="113">
        <v>38</v>
      </c>
      <c r="C116" s="87" t="s">
        <v>160</v>
      </c>
      <c r="D116" s="88" t="s">
        <v>161</v>
      </c>
      <c r="E116" s="40">
        <v>1971.04</v>
      </c>
      <c r="F116" s="40">
        <v>2363.68564805</v>
      </c>
      <c r="G116" s="28">
        <v>1</v>
      </c>
      <c r="H116" s="28">
        <f t="shared" si="1"/>
        <v>2363.69</v>
      </c>
    </row>
    <row r="117" spans="1:8" ht="12.75">
      <c r="A117" s="112" t="s">
        <v>418</v>
      </c>
      <c r="B117" s="91">
        <v>58</v>
      </c>
      <c r="C117" s="105" t="s">
        <v>419</v>
      </c>
      <c r="D117" s="88" t="s">
        <v>161</v>
      </c>
      <c r="E117" s="40"/>
      <c r="F117" s="40">
        <v>741.3549730940001</v>
      </c>
      <c r="G117" s="227">
        <v>1</v>
      </c>
      <c r="H117" s="28">
        <f t="shared" si="1"/>
        <v>741.35</v>
      </c>
    </row>
    <row r="118" spans="1:8" ht="12.75">
      <c r="A118" s="98"/>
      <c r="B118" s="98"/>
      <c r="C118" s="42" t="s">
        <v>19</v>
      </c>
      <c r="D118" s="106"/>
      <c r="E118" s="2"/>
      <c r="F118" s="2"/>
      <c r="G118" s="107"/>
      <c r="H118" s="108">
        <f>SUM(H108:H117)</f>
        <v>67250.97</v>
      </c>
    </row>
    <row r="119" spans="1:8" ht="12.75">
      <c r="A119" s="98"/>
      <c r="B119" s="98"/>
      <c r="C119" s="42"/>
      <c r="D119" s="106"/>
      <c r="E119" s="106"/>
      <c r="F119" s="107"/>
      <c r="G119" s="107"/>
      <c r="H119" s="48"/>
    </row>
    <row r="120" spans="1:8" ht="12.75">
      <c r="A120" s="98"/>
      <c r="B120" s="98"/>
      <c r="C120" s="42"/>
      <c r="D120" s="153"/>
      <c r="E120" s="153"/>
      <c r="F120" s="114"/>
      <c r="G120" s="114"/>
      <c r="H120" s="48"/>
    </row>
    <row r="121" spans="1:8" ht="12.75">
      <c r="A121" s="67" t="s">
        <v>162</v>
      </c>
      <c r="B121" s="68"/>
      <c r="C121" s="69"/>
      <c r="D121" s="70"/>
      <c r="E121" s="70"/>
      <c r="F121" s="109"/>
      <c r="G121" s="107"/>
      <c r="H121" s="48"/>
    </row>
    <row r="122" spans="1:8" ht="12.75" customHeight="1">
      <c r="A122" s="74" t="s">
        <v>48</v>
      </c>
      <c r="B122" s="74" t="s">
        <v>48</v>
      </c>
      <c r="C122" s="75"/>
      <c r="D122" s="11" t="s">
        <v>49</v>
      </c>
      <c r="E122" s="74" t="s">
        <v>8</v>
      </c>
      <c r="F122" s="102" t="s">
        <v>9</v>
      </c>
      <c r="G122" s="17" t="s">
        <v>526</v>
      </c>
      <c r="H122" s="17"/>
    </row>
    <row r="123" spans="1:8" ht="12.75" customHeight="1">
      <c r="A123" s="77" t="s">
        <v>50</v>
      </c>
      <c r="B123" s="78" t="s">
        <v>51</v>
      </c>
      <c r="C123" s="79" t="s">
        <v>6</v>
      </c>
      <c r="D123" s="11"/>
      <c r="E123" s="77" t="s">
        <v>11</v>
      </c>
      <c r="F123" s="103" t="s">
        <v>52</v>
      </c>
      <c r="G123" s="81" t="s">
        <v>12</v>
      </c>
      <c r="H123" s="82" t="s">
        <v>13</v>
      </c>
    </row>
    <row r="124" spans="1:8" ht="12.75">
      <c r="A124" s="83" t="s">
        <v>53</v>
      </c>
      <c r="B124" s="78"/>
      <c r="C124" s="84"/>
      <c r="D124" s="11"/>
      <c r="E124" s="83" t="s">
        <v>14</v>
      </c>
      <c r="F124" s="104"/>
      <c r="G124" s="81"/>
      <c r="H124" s="82"/>
    </row>
    <row r="125" spans="1:8" ht="12.75">
      <c r="A125" s="112" t="s">
        <v>163</v>
      </c>
      <c r="B125" s="125">
        <v>1</v>
      </c>
      <c r="C125" s="87" t="s">
        <v>277</v>
      </c>
      <c r="D125" s="88" t="s">
        <v>278</v>
      </c>
      <c r="E125" s="31"/>
      <c r="F125" s="31">
        <v>955.419379312</v>
      </c>
      <c r="G125" s="28">
        <v>3</v>
      </c>
      <c r="H125" s="28">
        <f aca="true" t="shared" si="2" ref="H125:H132">ROUND(F125*G125,2)</f>
        <v>2866.26</v>
      </c>
    </row>
    <row r="126" spans="1:8" ht="12.75">
      <c r="A126" s="112" t="s">
        <v>163</v>
      </c>
      <c r="B126" s="113">
        <v>3</v>
      </c>
      <c r="C126" s="87" t="s">
        <v>280</v>
      </c>
      <c r="D126" s="88" t="s">
        <v>278</v>
      </c>
      <c r="E126" s="31"/>
      <c r="F126" s="31">
        <v>643.7220252000001</v>
      </c>
      <c r="G126" s="28">
        <v>4</v>
      </c>
      <c r="H126" s="28">
        <f t="shared" si="2"/>
        <v>2574.89</v>
      </c>
    </row>
    <row r="127" spans="1:8" ht="12.75">
      <c r="A127" s="112" t="s">
        <v>163</v>
      </c>
      <c r="B127" s="113">
        <v>4</v>
      </c>
      <c r="C127" s="87" t="s">
        <v>444</v>
      </c>
      <c r="D127" s="88" t="s">
        <v>445</v>
      </c>
      <c r="E127" s="31"/>
      <c r="F127" s="31">
        <v>165.94935598800006</v>
      </c>
      <c r="G127" s="28">
        <v>2</v>
      </c>
      <c r="H127" s="28">
        <f t="shared" si="2"/>
        <v>331.9</v>
      </c>
    </row>
    <row r="128" spans="1:8" ht="12.75">
      <c r="A128" s="112" t="s">
        <v>163</v>
      </c>
      <c r="B128" s="125">
        <v>9</v>
      </c>
      <c r="C128" s="87" t="s">
        <v>164</v>
      </c>
      <c r="D128" s="88" t="s">
        <v>165</v>
      </c>
      <c r="E128" s="31">
        <v>32.84</v>
      </c>
      <c r="F128" s="31">
        <v>171.042572912</v>
      </c>
      <c r="G128" s="28">
        <v>36.9</v>
      </c>
      <c r="H128" s="28">
        <f t="shared" si="2"/>
        <v>6311.47</v>
      </c>
    </row>
    <row r="129" spans="1:8" ht="12.75">
      <c r="A129" s="112" t="s">
        <v>163</v>
      </c>
      <c r="B129" s="91"/>
      <c r="C129" s="87" t="s">
        <v>168</v>
      </c>
      <c r="D129" s="93"/>
      <c r="E129" s="93"/>
      <c r="F129" s="40">
        <v>0</v>
      </c>
      <c r="G129" s="28">
        <v>0</v>
      </c>
      <c r="H129" s="28">
        <f t="shared" si="2"/>
        <v>0</v>
      </c>
    </row>
    <row r="130" spans="1:8" ht="12.75">
      <c r="A130" s="112" t="s">
        <v>163</v>
      </c>
      <c r="B130" s="91">
        <v>40</v>
      </c>
      <c r="C130" s="89" t="s">
        <v>250</v>
      </c>
      <c r="D130" s="93" t="s">
        <v>170</v>
      </c>
      <c r="E130" s="59">
        <v>4.12</v>
      </c>
      <c r="F130" s="40">
        <v>231.03342467399997</v>
      </c>
      <c r="G130" s="28">
        <v>1</v>
      </c>
      <c r="H130" s="28">
        <f t="shared" si="2"/>
        <v>231.03</v>
      </c>
    </row>
    <row r="131" spans="1:8" ht="12.75">
      <c r="A131" s="112" t="s">
        <v>163</v>
      </c>
      <c r="B131" s="91">
        <v>41</v>
      </c>
      <c r="C131" s="89" t="s">
        <v>169</v>
      </c>
      <c r="D131" s="93" t="s">
        <v>170</v>
      </c>
      <c r="E131" s="59">
        <v>4.12</v>
      </c>
      <c r="F131" s="40">
        <v>87.1149383</v>
      </c>
      <c r="G131" s="28">
        <v>1</v>
      </c>
      <c r="H131" s="28">
        <f t="shared" si="2"/>
        <v>87.11</v>
      </c>
    </row>
    <row r="132" spans="1:8" ht="12.75">
      <c r="A132" s="22"/>
      <c r="B132" s="86">
        <v>50</v>
      </c>
      <c r="C132" s="105" t="s">
        <v>407</v>
      </c>
      <c r="D132" s="93" t="s">
        <v>172</v>
      </c>
      <c r="E132" s="126">
        <v>13.01</v>
      </c>
      <c r="F132" s="40">
        <v>123.84801205199999</v>
      </c>
      <c r="G132" s="28">
        <v>4</v>
      </c>
      <c r="H132" s="28">
        <f t="shared" si="2"/>
        <v>495.39</v>
      </c>
    </row>
    <row r="133" spans="1:8" ht="12.75">
      <c r="A133" s="98"/>
      <c r="B133" s="98"/>
      <c r="C133" s="42" t="s">
        <v>19</v>
      </c>
      <c r="D133" s="106"/>
      <c r="E133" s="106"/>
      <c r="F133" s="107"/>
      <c r="G133" s="128"/>
      <c r="H133" s="60">
        <f>SUM(H125:H132)</f>
        <v>12898.050000000001</v>
      </c>
    </row>
    <row r="134" spans="1:8" ht="12.75">
      <c r="A134" s="98"/>
      <c r="B134" s="98"/>
      <c r="C134" s="42"/>
      <c r="D134" s="106"/>
      <c r="E134" s="106"/>
      <c r="F134" s="107"/>
      <c r="G134" s="170"/>
      <c r="H134" s="48"/>
    </row>
    <row r="135" spans="1:8" ht="12.75">
      <c r="A135" s="98"/>
      <c r="B135" s="98"/>
      <c r="C135" s="129" t="s">
        <v>36</v>
      </c>
      <c r="D135" s="57"/>
      <c r="E135" s="57"/>
      <c r="F135" s="57"/>
      <c r="G135" s="57"/>
      <c r="H135" s="58"/>
    </row>
    <row r="136" spans="1:8" ht="12.75" customHeight="1">
      <c r="A136" s="74" t="s">
        <v>48</v>
      </c>
      <c r="B136" s="74" t="s">
        <v>48</v>
      </c>
      <c r="C136" s="75"/>
      <c r="D136" s="11" t="s">
        <v>49</v>
      </c>
      <c r="E136" s="74" t="s">
        <v>8</v>
      </c>
      <c r="F136" s="130" t="s">
        <v>173</v>
      </c>
      <c r="G136" s="17" t="s">
        <v>526</v>
      </c>
      <c r="H136" s="17"/>
    </row>
    <row r="137" spans="1:8" ht="12.75" customHeight="1">
      <c r="A137" s="77" t="s">
        <v>50</v>
      </c>
      <c r="B137" s="78" t="s">
        <v>51</v>
      </c>
      <c r="C137" s="79" t="s">
        <v>6</v>
      </c>
      <c r="D137" s="11"/>
      <c r="E137" s="77" t="s">
        <v>11</v>
      </c>
      <c r="F137" s="130"/>
      <c r="G137" s="81" t="s">
        <v>12</v>
      </c>
      <c r="H137" s="82" t="s">
        <v>13</v>
      </c>
    </row>
    <row r="138" spans="1:8" ht="12.75">
      <c r="A138" s="83" t="s">
        <v>53</v>
      </c>
      <c r="B138" s="78"/>
      <c r="C138" s="84"/>
      <c r="D138" s="11"/>
      <c r="E138" s="83" t="s">
        <v>14</v>
      </c>
      <c r="F138" s="130"/>
      <c r="G138" s="81"/>
      <c r="H138" s="82"/>
    </row>
    <row r="139" spans="1:8" ht="12.75">
      <c r="A139" s="112" t="s">
        <v>37</v>
      </c>
      <c r="B139" s="113">
        <v>7</v>
      </c>
      <c r="C139" s="87" t="s">
        <v>509</v>
      </c>
      <c r="D139" s="93" t="s">
        <v>499</v>
      </c>
      <c r="E139" s="59"/>
      <c r="F139" s="40">
        <v>14.61</v>
      </c>
      <c r="G139" s="28"/>
      <c r="H139" s="28">
        <f>ROUND(F139*G139,2)</f>
        <v>0</v>
      </c>
    </row>
    <row r="140" spans="1:8" ht="12.75">
      <c r="A140" s="22" t="s">
        <v>37</v>
      </c>
      <c r="B140" s="22">
        <v>37</v>
      </c>
      <c r="C140" s="87" t="s">
        <v>521</v>
      </c>
      <c r="D140" s="115" t="s">
        <v>39</v>
      </c>
      <c r="E140" s="59"/>
      <c r="F140" s="40"/>
      <c r="G140" s="28">
        <v>1</v>
      </c>
      <c r="H140" s="28">
        <f>ROUND(F140*G140,2)</f>
        <v>0</v>
      </c>
    </row>
    <row r="141" spans="1:8" ht="12.75">
      <c r="A141" s="131"/>
      <c r="B141" s="131"/>
      <c r="C141" s="56" t="s">
        <v>19</v>
      </c>
      <c r="D141" s="132"/>
      <c r="E141" s="132"/>
      <c r="F141" s="133"/>
      <c r="G141" s="134"/>
      <c r="H141" s="108">
        <f>SUM(H139:H140)</f>
        <v>0</v>
      </c>
    </row>
    <row r="142" spans="1:8" ht="12.75">
      <c r="A142" s="98"/>
      <c r="B142" s="98"/>
      <c r="C142" s="42"/>
      <c r="D142" s="106"/>
      <c r="E142" s="110"/>
      <c r="F142" s="107"/>
      <c r="G142" s="107"/>
      <c r="H142" s="48"/>
    </row>
    <row r="143" spans="1:8" ht="12.75" customHeight="1">
      <c r="A143" s="74" t="s">
        <v>48</v>
      </c>
      <c r="B143" s="74" t="s">
        <v>48</v>
      </c>
      <c r="C143" s="75"/>
      <c r="D143" s="11" t="s">
        <v>49</v>
      </c>
      <c r="E143" s="74" t="s">
        <v>8</v>
      </c>
      <c r="F143" s="130" t="s">
        <v>173</v>
      </c>
      <c r="G143" s="17" t="s">
        <v>526</v>
      </c>
      <c r="H143" s="17"/>
    </row>
    <row r="144" spans="1:8" ht="12.75" customHeight="1">
      <c r="A144" s="77" t="s">
        <v>50</v>
      </c>
      <c r="B144" s="78" t="s">
        <v>51</v>
      </c>
      <c r="C144" s="79" t="s">
        <v>6</v>
      </c>
      <c r="D144" s="11"/>
      <c r="E144" s="77" t="s">
        <v>11</v>
      </c>
      <c r="F144" s="130"/>
      <c r="G144" s="81" t="s">
        <v>12</v>
      </c>
      <c r="H144" s="82" t="s">
        <v>13</v>
      </c>
    </row>
    <row r="145" spans="1:8" ht="12.75">
      <c r="A145" s="83" t="s">
        <v>53</v>
      </c>
      <c r="B145" s="78"/>
      <c r="C145" s="84"/>
      <c r="D145" s="11"/>
      <c r="E145" s="83" t="s">
        <v>14</v>
      </c>
      <c r="F145" s="130"/>
      <c r="G145" s="81"/>
      <c r="H145" s="82"/>
    </row>
    <row r="146" spans="1:8" ht="12.75">
      <c r="A146" s="135"/>
      <c r="B146" s="23">
        <v>5</v>
      </c>
      <c r="C146" s="29" t="s">
        <v>291</v>
      </c>
      <c r="D146" s="30" t="s">
        <v>39</v>
      </c>
      <c r="E146" s="59"/>
      <c r="F146" s="40">
        <v>3000</v>
      </c>
      <c r="G146" s="28">
        <v>1</v>
      </c>
      <c r="H146" s="28">
        <f>ROUND(F146*G146,2)</f>
        <v>3000</v>
      </c>
    </row>
    <row r="147" spans="1:8" ht="12.75">
      <c r="A147" s="135"/>
      <c r="B147" s="23">
        <v>6</v>
      </c>
      <c r="C147" s="29" t="s">
        <v>292</v>
      </c>
      <c r="D147" s="30" t="s">
        <v>39</v>
      </c>
      <c r="E147" s="59"/>
      <c r="F147" s="40">
        <v>142.5</v>
      </c>
      <c r="G147" s="28">
        <v>1</v>
      </c>
      <c r="H147" s="28">
        <f>ROUND(F147*G147,2)</f>
        <v>142.5</v>
      </c>
    </row>
    <row r="148" spans="1:8" ht="12.75">
      <c r="A148" s="135"/>
      <c r="B148" s="23">
        <v>7</v>
      </c>
      <c r="C148" s="50" t="s">
        <v>256</v>
      </c>
      <c r="D148" s="30" t="s">
        <v>39</v>
      </c>
      <c r="E148" s="59"/>
      <c r="F148" s="40">
        <v>43.01</v>
      </c>
      <c r="G148" s="28">
        <v>6.7</v>
      </c>
      <c r="H148" s="28">
        <f>ROUND(F148*G148,2)</f>
        <v>288.17</v>
      </c>
    </row>
    <row r="149" spans="1:8" ht="12.75">
      <c r="A149" s="135"/>
      <c r="B149" s="23">
        <v>14</v>
      </c>
      <c r="C149" s="29" t="s">
        <v>527</v>
      </c>
      <c r="D149" s="30" t="s">
        <v>39</v>
      </c>
      <c r="E149" s="40"/>
      <c r="F149" s="40">
        <v>282.203333333333</v>
      </c>
      <c r="G149" s="28">
        <v>1</v>
      </c>
      <c r="H149" s="28">
        <f>ROUND(F149*G149,2)</f>
        <v>282.2</v>
      </c>
    </row>
    <row r="150" spans="1:8" ht="12.75">
      <c r="A150" s="23"/>
      <c r="B150" s="23">
        <v>23</v>
      </c>
      <c r="C150" s="29" t="s">
        <v>523</v>
      </c>
      <c r="D150" s="30" t="s">
        <v>39</v>
      </c>
      <c r="E150" s="40"/>
      <c r="F150" s="40">
        <v>751</v>
      </c>
      <c r="G150" s="160">
        <v>1</v>
      </c>
      <c r="H150" s="28">
        <f>ROUND(F150*G150,2)</f>
        <v>751</v>
      </c>
    </row>
    <row r="151" spans="1:8" ht="12.75">
      <c r="A151" s="280"/>
      <c r="B151" s="131"/>
      <c r="C151" s="56" t="s">
        <v>19</v>
      </c>
      <c r="D151" s="139"/>
      <c r="E151" s="133"/>
      <c r="F151" s="133"/>
      <c r="G151" s="286"/>
      <c r="H151" s="60">
        <f>SUM(H146:H150)</f>
        <v>4463.87</v>
      </c>
    </row>
    <row r="152" spans="1:8" ht="12.75">
      <c r="A152" s="98"/>
      <c r="B152" s="98"/>
      <c r="C152" s="42"/>
      <c r="D152" s="106"/>
      <c r="E152" s="110"/>
      <c r="F152" s="107"/>
      <c r="G152" s="107"/>
      <c r="H152" s="48"/>
    </row>
    <row r="153" spans="1:8" ht="12.75">
      <c r="A153" s="98"/>
      <c r="B153" s="98"/>
      <c r="C153" s="42"/>
      <c r="D153" s="106"/>
      <c r="E153" s="106"/>
      <c r="F153" s="107"/>
      <c r="G153" s="107"/>
      <c r="H153" s="48"/>
    </row>
    <row r="154" spans="1:8" ht="12.75" customHeight="1">
      <c r="A154" s="74" t="s">
        <v>48</v>
      </c>
      <c r="B154" s="74" t="s">
        <v>48</v>
      </c>
      <c r="C154" s="75"/>
      <c r="D154" s="11" t="s">
        <v>49</v>
      </c>
      <c r="E154" s="74" t="s">
        <v>8</v>
      </c>
      <c r="F154" s="130" t="s">
        <v>173</v>
      </c>
      <c r="G154" s="17" t="s">
        <v>526</v>
      </c>
      <c r="H154" s="17"/>
    </row>
    <row r="155" spans="1:8" ht="12.75" customHeight="1">
      <c r="A155" s="77" t="s">
        <v>50</v>
      </c>
      <c r="B155" s="78" t="s">
        <v>51</v>
      </c>
      <c r="C155" s="79" t="s">
        <v>6</v>
      </c>
      <c r="D155" s="11"/>
      <c r="E155" s="77" t="s">
        <v>11</v>
      </c>
      <c r="F155" s="130"/>
      <c r="G155" s="81" t="s">
        <v>12</v>
      </c>
      <c r="H155" s="82" t="s">
        <v>13</v>
      </c>
    </row>
    <row r="156" spans="1:8" ht="12.75">
      <c r="A156" s="83" t="s">
        <v>53</v>
      </c>
      <c r="B156" s="78"/>
      <c r="C156" s="84"/>
      <c r="D156" s="11"/>
      <c r="E156" s="83" t="s">
        <v>14</v>
      </c>
      <c r="F156" s="130"/>
      <c r="G156" s="81"/>
      <c r="H156" s="82"/>
    </row>
    <row r="157" spans="1:8" ht="12.75">
      <c r="A157" s="135"/>
      <c r="B157" s="23">
        <v>9</v>
      </c>
      <c r="C157" s="50" t="s">
        <v>179</v>
      </c>
      <c r="D157" s="30" t="s">
        <v>39</v>
      </c>
      <c r="E157" s="59"/>
      <c r="F157" s="40">
        <v>125.94</v>
      </c>
      <c r="G157" s="28">
        <v>1</v>
      </c>
      <c r="H157" s="28">
        <f>ROUND(F157*G157,2)</f>
        <v>125.94</v>
      </c>
    </row>
    <row r="158" spans="1:8" ht="12.75">
      <c r="A158" s="135"/>
      <c r="B158" s="23">
        <v>19</v>
      </c>
      <c r="C158" s="29" t="s">
        <v>180</v>
      </c>
      <c r="D158" s="30" t="s">
        <v>181</v>
      </c>
      <c r="E158" s="40"/>
      <c r="F158" s="40"/>
      <c r="G158" s="28">
        <v>0.5</v>
      </c>
      <c r="H158" s="28">
        <f>ROUND(F158*G158,2)</f>
        <v>0</v>
      </c>
    </row>
    <row r="159" spans="1:8" ht="12.75">
      <c r="A159" s="136"/>
      <c r="B159" s="137"/>
      <c r="C159" s="138" t="s">
        <v>19</v>
      </c>
      <c r="D159" s="139"/>
      <c r="E159" s="140"/>
      <c r="F159" s="140"/>
      <c r="G159" s="141"/>
      <c r="H159" s="60">
        <f>SUM(H157:H158)</f>
        <v>125.94</v>
      </c>
    </row>
    <row r="160" spans="1:8" ht="12.75">
      <c r="A160" s="98"/>
      <c r="B160" s="98"/>
      <c r="C160" s="2"/>
      <c r="D160" s="139"/>
      <c r="E160" s="42"/>
      <c r="F160" s="133"/>
      <c r="G160" s="107"/>
      <c r="H160" s="48"/>
    </row>
    <row r="161" spans="1:8" ht="12.75">
      <c r="A161" s="142"/>
      <c r="B161" s="142"/>
      <c r="C161" s="143" t="s">
        <v>182</v>
      </c>
      <c r="D161" s="139"/>
      <c r="E161" s="143"/>
      <c r="F161" s="144"/>
      <c r="G161" s="134"/>
      <c r="H161" s="60">
        <f>H159+H151+H141+H133+H118+H101+H90+H81</f>
        <v>181561.72999999998</v>
      </c>
    </row>
    <row r="162" spans="1:8" ht="12.75">
      <c r="A162" s="131"/>
      <c r="B162" s="131"/>
      <c r="C162" s="56"/>
      <c r="D162" s="139"/>
      <c r="E162" s="132"/>
      <c r="F162" s="132"/>
      <c r="G162" s="107"/>
      <c r="H162" s="48"/>
    </row>
    <row r="163" spans="1:8" ht="12.75">
      <c r="A163" s="221"/>
      <c r="B163" s="221"/>
      <c r="C163" s="143" t="s">
        <v>183</v>
      </c>
      <c r="D163" s="231"/>
      <c r="E163" s="231"/>
      <c r="F163" s="231"/>
      <c r="G163" s="232"/>
      <c r="H163" s="289">
        <f>H161+H44</f>
        <v>206739.09999999998</v>
      </c>
    </row>
    <row r="164" spans="1:8" ht="12.75">
      <c r="A164" s="221"/>
      <c r="B164" s="221"/>
      <c r="C164" s="143"/>
      <c r="D164" s="231"/>
      <c r="E164" s="231"/>
      <c r="F164" s="231"/>
      <c r="G164" s="232"/>
      <c r="H164" s="232"/>
    </row>
    <row r="165" spans="1:8" ht="15.75" customHeight="1" hidden="1">
      <c r="A165" s="221"/>
      <c r="B165" s="221"/>
      <c r="C165" s="145" t="s">
        <v>184</v>
      </c>
      <c r="D165" s="145"/>
      <c r="E165" s="145"/>
      <c r="F165" s="145"/>
      <c r="G165" s="223"/>
      <c r="H165" s="224"/>
    </row>
    <row r="166" spans="1:8" ht="12.75" customHeight="1" hidden="1">
      <c r="A166" s="221"/>
      <c r="B166" s="221"/>
      <c r="C166" s="145" t="s">
        <v>185</v>
      </c>
      <c r="D166" s="145"/>
      <c r="E166" s="145"/>
      <c r="F166" s="145"/>
      <c r="G166"/>
      <c r="H166"/>
    </row>
    <row r="167" spans="1:8" ht="12.75" hidden="1">
      <c r="A167" s="221"/>
      <c r="B167" s="221"/>
      <c r="C167" s="61"/>
      <c r="D167" s="147"/>
      <c r="E167" s="148"/>
      <c r="F167" s="148"/>
      <c r="G167"/>
      <c r="H167"/>
    </row>
    <row r="168" spans="1:8" ht="12.75" hidden="1">
      <c r="A168" s="221"/>
      <c r="B168" s="221"/>
      <c r="C168" s="151" t="s">
        <v>186</v>
      </c>
      <c r="D168" s="151"/>
      <c r="E168" s="151"/>
      <c r="F168" s="151"/>
      <c r="G168"/>
      <c r="H168"/>
    </row>
    <row r="169" spans="1:8" ht="12.75" hidden="1">
      <c r="A169" s="221"/>
      <c r="B169" s="221"/>
      <c r="C169" s="99"/>
      <c r="D169" s="153"/>
      <c r="E169" s="154"/>
      <c r="F169" s="154"/>
      <c r="G169"/>
      <c r="H169"/>
    </row>
    <row r="170" spans="1:8" ht="15.75" customHeight="1" hidden="1">
      <c r="A170" s="221"/>
      <c r="B170" s="221"/>
      <c r="C170" s="151" t="s">
        <v>187</v>
      </c>
      <c r="D170" s="151"/>
      <c r="E170" s="151"/>
      <c r="F170" s="151"/>
      <c r="G170"/>
      <c r="H170"/>
    </row>
    <row r="171" spans="3:6" ht="15.75" customHeight="1" hidden="1">
      <c r="C171" s="145" t="s">
        <v>188</v>
      </c>
      <c r="D171" s="145"/>
      <c r="E171" s="145"/>
      <c r="F171" s="145"/>
    </row>
    <row r="172" spans="3:6" ht="15.75" customHeight="1" hidden="1">
      <c r="C172" s="145" t="s">
        <v>189</v>
      </c>
      <c r="D172" s="145"/>
      <c r="E172" s="145"/>
      <c r="F172" s="145"/>
    </row>
    <row r="173" spans="3:6" ht="12.75" hidden="1">
      <c r="C173" s="61"/>
      <c r="D173" s="147"/>
      <c r="E173" s="148"/>
      <c r="F173" s="148"/>
    </row>
    <row r="174" spans="3:6" ht="15.75" customHeight="1" hidden="1">
      <c r="C174" s="151" t="s">
        <v>190</v>
      </c>
      <c r="D174" s="151"/>
      <c r="E174" s="151"/>
      <c r="F174" s="151"/>
    </row>
    <row r="175" spans="3:6" ht="12.75" hidden="1">
      <c r="C175" s="99"/>
      <c r="D175" s="153"/>
      <c r="E175" s="154"/>
      <c r="F175" s="154"/>
    </row>
    <row r="176" spans="3:6" ht="15.75" customHeight="1" hidden="1">
      <c r="C176" s="151" t="s">
        <v>191</v>
      </c>
      <c r="D176" s="151"/>
      <c r="E176" s="151"/>
      <c r="F176" s="151"/>
    </row>
    <row r="177" ht="12.75" hidden="1"/>
    <row r="179" spans="1:6" ht="12.75">
      <c r="A179" s="284" t="s">
        <v>503</v>
      </c>
      <c r="B179" s="284"/>
      <c r="C179" s="284"/>
      <c r="D179" s="284"/>
      <c r="E179" s="284"/>
      <c r="F179" s="284"/>
    </row>
    <row r="180" spans="1:6" ht="12.75">
      <c r="A180" s="284" t="s">
        <v>528</v>
      </c>
      <c r="B180" s="284"/>
      <c r="C180" s="284"/>
      <c r="D180" s="284"/>
      <c r="E180" s="284"/>
      <c r="F180" s="284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G51:H51"/>
    <mergeCell ref="B52:B53"/>
    <mergeCell ref="G52:G53"/>
    <mergeCell ref="H52:H53"/>
    <mergeCell ref="D85:D87"/>
    <mergeCell ref="G85:H85"/>
    <mergeCell ref="B86:B87"/>
    <mergeCell ref="G86:G87"/>
    <mergeCell ref="H86:H87"/>
    <mergeCell ref="D94:D96"/>
    <mergeCell ref="G94:H94"/>
    <mergeCell ref="B95:B96"/>
    <mergeCell ref="G95:G96"/>
    <mergeCell ref="H95:H96"/>
    <mergeCell ref="D104:D106"/>
    <mergeCell ref="G104:H104"/>
    <mergeCell ref="B105:B106"/>
    <mergeCell ref="G105:G106"/>
    <mergeCell ref="H105:H106"/>
    <mergeCell ref="D122:D124"/>
    <mergeCell ref="G122:H122"/>
    <mergeCell ref="B123:B124"/>
    <mergeCell ref="G123:G124"/>
    <mergeCell ref="H123:H124"/>
    <mergeCell ref="D136:D138"/>
    <mergeCell ref="F136:F138"/>
    <mergeCell ref="G136:H136"/>
    <mergeCell ref="B137:B138"/>
    <mergeCell ref="G137:G138"/>
    <mergeCell ref="H137:H138"/>
    <mergeCell ref="D143:D145"/>
    <mergeCell ref="F143:F145"/>
    <mergeCell ref="G143:H143"/>
    <mergeCell ref="B144:B145"/>
    <mergeCell ref="G144:G145"/>
    <mergeCell ref="H144:H145"/>
    <mergeCell ref="D154:D156"/>
    <mergeCell ref="F154:F156"/>
    <mergeCell ref="G154:H154"/>
    <mergeCell ref="B155:B156"/>
    <mergeCell ref="G155:G156"/>
    <mergeCell ref="H155:H156"/>
    <mergeCell ref="C165:F165"/>
    <mergeCell ref="C166:F166"/>
    <mergeCell ref="C168:F168"/>
    <mergeCell ref="C170:F170"/>
    <mergeCell ref="C171:F171"/>
    <mergeCell ref="C172:F172"/>
    <mergeCell ref="C174:F174"/>
    <mergeCell ref="C176:F176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1" manualBreakCount="1"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1">
      <selection activeCell="A171" sqref="A171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193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2.64</v>
      </c>
      <c r="H9" s="28">
        <f>ROUND(F9*G9,2)</f>
        <v>3002.95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1.68</v>
      </c>
      <c r="H10" s="28">
        <f>ROUND(F10*G10,2)</f>
        <v>2368.16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5371.11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193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1.676</v>
      </c>
      <c r="H17" s="28">
        <f>ROUND(F17*G17,2)</f>
        <v>1771.82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1771.82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193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2.056</v>
      </c>
      <c r="H24" s="28">
        <f>ROUND(F24*G24,2)</f>
        <v>2923.41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2.056</v>
      </c>
      <c r="H25" s="28">
        <f>ROUND(F25*G25,2)</f>
        <v>2173.54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5096.95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193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ROUND(F32*G32,2)</f>
        <v>80.88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51">
        <v>2639.46</v>
      </c>
      <c r="G33" s="160">
        <v>0.4</v>
      </c>
      <c r="H33" s="28">
        <f>ROUND(F33*G33,2)</f>
        <v>1055.78</v>
      </c>
    </row>
    <row r="34" spans="1:8" ht="12.75">
      <c r="A34" s="34"/>
      <c r="B34" s="34"/>
      <c r="D34" s="43"/>
      <c r="E34" s="43"/>
      <c r="F34" s="45"/>
      <c r="G34" s="9"/>
      <c r="H34" s="37">
        <f>SUM(H32:H33)</f>
        <v>1136.6599999999999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56" t="s">
        <v>36</v>
      </c>
      <c r="D36" s="57"/>
      <c r="E36" s="57"/>
      <c r="F36" s="57"/>
      <c r="G36" s="57"/>
      <c r="H36" s="58"/>
    </row>
    <row r="37" spans="1:8" ht="13.5" customHeight="1">
      <c r="A37" s="11" t="s">
        <v>4</v>
      </c>
      <c r="B37" s="12" t="s">
        <v>5</v>
      </c>
      <c r="C37" s="13" t="s">
        <v>6</v>
      </c>
      <c r="D37" s="14" t="s">
        <v>7</v>
      </c>
      <c r="E37" s="15" t="s">
        <v>8</v>
      </c>
      <c r="F37" s="16" t="s">
        <v>9</v>
      </c>
      <c r="G37" s="17" t="s">
        <v>193</v>
      </c>
      <c r="H37" s="17"/>
    </row>
    <row r="38" spans="1:8" ht="12.75" customHeight="1">
      <c r="A38" s="11"/>
      <c r="B38" s="12"/>
      <c r="C38" s="13"/>
      <c r="D38" s="14"/>
      <c r="E38" s="18" t="s">
        <v>11</v>
      </c>
      <c r="F38" s="16"/>
      <c r="G38" s="19" t="s">
        <v>12</v>
      </c>
      <c r="H38" s="20" t="s">
        <v>13</v>
      </c>
    </row>
    <row r="39" spans="1:8" ht="12.75">
      <c r="A39" s="11"/>
      <c r="B39" s="12"/>
      <c r="C39" s="13"/>
      <c r="D39" s="14"/>
      <c r="E39" s="21" t="s">
        <v>14</v>
      </c>
      <c r="F39" s="16"/>
      <c r="G39" s="19"/>
      <c r="H39" s="20"/>
    </row>
    <row r="40" spans="1:8" ht="12.75">
      <c r="A40" s="38" t="s">
        <v>37</v>
      </c>
      <c r="B40" s="23">
        <v>7</v>
      </c>
      <c r="C40" s="29" t="s">
        <v>194</v>
      </c>
      <c r="D40" s="30" t="s">
        <v>195</v>
      </c>
      <c r="E40" s="59">
        <v>25.41</v>
      </c>
      <c r="F40" s="40">
        <v>31.54</v>
      </c>
      <c r="G40" s="28">
        <v>6</v>
      </c>
      <c r="H40" s="28">
        <f>ROUND(F40*G40,2)</f>
        <v>189.24</v>
      </c>
    </row>
    <row r="41" spans="1:8" ht="12.75">
      <c r="A41" s="34"/>
      <c r="B41" s="34"/>
      <c r="C41" s="42" t="s">
        <v>19</v>
      </c>
      <c r="D41" s="43"/>
      <c r="E41" s="43"/>
      <c r="F41" s="45"/>
      <c r="G41" s="9"/>
      <c r="H41" s="60">
        <f>SUM(H40)</f>
        <v>189.24</v>
      </c>
    </row>
    <row r="42" spans="1:8" ht="12.75">
      <c r="A42" s="34"/>
      <c r="B42" s="34"/>
      <c r="C42" s="42"/>
      <c r="D42" s="43"/>
      <c r="E42" s="43"/>
      <c r="F42" s="45"/>
      <c r="G42" s="45"/>
      <c r="H42" s="48"/>
    </row>
    <row r="43" spans="1:8" ht="12.75">
      <c r="A43" s="43"/>
      <c r="B43" s="43"/>
      <c r="C43" s="61" t="s">
        <v>43</v>
      </c>
      <c r="D43" s="62"/>
      <c r="E43" s="62"/>
      <c r="F43" s="62"/>
      <c r="G43" s="63"/>
      <c r="H43" s="64">
        <f>H41+H34+H26+H18+H11</f>
        <v>13565.779999999999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130" t="s">
        <v>173</v>
      </c>
      <c r="G51" s="17" t="s">
        <v>193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130"/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130"/>
      <c r="G53" s="81"/>
      <c r="H53" s="82"/>
    </row>
    <row r="54" spans="1:8" ht="12.75">
      <c r="A54" s="22" t="s">
        <v>15</v>
      </c>
      <c r="B54" s="86"/>
      <c r="C54" s="87" t="s">
        <v>196</v>
      </c>
      <c r="D54" s="88" t="s">
        <v>33</v>
      </c>
      <c r="E54" s="31"/>
      <c r="F54" s="31"/>
      <c r="G54" s="26"/>
      <c r="H54" s="164"/>
    </row>
    <row r="55" spans="1:8" ht="12.75">
      <c r="A55" s="22" t="s">
        <v>15</v>
      </c>
      <c r="B55" s="86">
        <v>13</v>
      </c>
      <c r="C55" s="89" t="s">
        <v>197</v>
      </c>
      <c r="D55" s="88"/>
      <c r="E55" s="31">
        <v>1658.3</v>
      </c>
      <c r="F55" s="90">
        <v>602.23</v>
      </c>
      <c r="G55" s="28">
        <v>1</v>
      </c>
      <c r="H55" s="28">
        <f>ROUND(F55*G55,2)</f>
        <v>602.23</v>
      </c>
    </row>
    <row r="56" spans="1:8" ht="12.75">
      <c r="A56" s="22" t="s">
        <v>15</v>
      </c>
      <c r="B56" s="86"/>
      <c r="C56" s="87" t="s">
        <v>54</v>
      </c>
      <c r="D56" s="88" t="s">
        <v>55</v>
      </c>
      <c r="E56" s="31"/>
      <c r="F56" s="31"/>
      <c r="G56" s="28"/>
      <c r="H56" s="28"/>
    </row>
    <row r="57" spans="1:8" ht="12.75">
      <c r="A57" s="22" t="s">
        <v>15</v>
      </c>
      <c r="B57" s="86">
        <v>15</v>
      </c>
      <c r="C57" s="89" t="s">
        <v>56</v>
      </c>
      <c r="D57" s="88"/>
      <c r="E57" s="31">
        <v>47.94</v>
      </c>
      <c r="F57" s="90">
        <v>696.18</v>
      </c>
      <c r="G57" s="28">
        <v>5</v>
      </c>
      <c r="H57" s="28">
        <f>ROUND(F57*G57,2)</f>
        <v>3480.9</v>
      </c>
    </row>
    <row r="58" spans="1:8" ht="12.75">
      <c r="A58" s="22" t="s">
        <v>15</v>
      </c>
      <c r="B58" s="86">
        <v>16</v>
      </c>
      <c r="C58" s="89" t="s">
        <v>57</v>
      </c>
      <c r="D58" s="88"/>
      <c r="E58" s="31">
        <v>60.97</v>
      </c>
      <c r="F58" s="90">
        <v>744.93</v>
      </c>
      <c r="G58" s="28">
        <v>3.5</v>
      </c>
      <c r="H58" s="28">
        <f>ROUND(F58*G58,2)</f>
        <v>2607.26</v>
      </c>
    </row>
    <row r="59" spans="1:8" ht="12.75">
      <c r="A59" s="22" t="s">
        <v>15</v>
      </c>
      <c r="B59" s="86">
        <v>17</v>
      </c>
      <c r="C59" s="89" t="s">
        <v>58</v>
      </c>
      <c r="D59" s="88"/>
      <c r="E59" s="31">
        <v>82.53</v>
      </c>
      <c r="F59" s="90">
        <v>807.72</v>
      </c>
      <c r="G59" s="28">
        <v>2</v>
      </c>
      <c r="H59" s="28">
        <f>ROUND(F59*G59,2)</f>
        <v>1615.44</v>
      </c>
    </row>
    <row r="60" spans="1:8" ht="12.75">
      <c r="A60" s="22" t="s">
        <v>15</v>
      </c>
      <c r="B60" s="86">
        <v>18</v>
      </c>
      <c r="C60" s="89" t="s">
        <v>59</v>
      </c>
      <c r="D60" s="88"/>
      <c r="E60" s="31">
        <v>171.46</v>
      </c>
      <c r="F60" s="90">
        <v>962.15</v>
      </c>
      <c r="G60" s="28">
        <v>5</v>
      </c>
      <c r="H60" s="28">
        <f>ROUND(F60*G60,2)</f>
        <v>4810.75</v>
      </c>
    </row>
    <row r="61" spans="1:8" ht="12.75">
      <c r="A61" s="22" t="s">
        <v>15</v>
      </c>
      <c r="B61" s="86">
        <v>19</v>
      </c>
      <c r="C61" s="89" t="s">
        <v>60</v>
      </c>
      <c r="D61" s="88"/>
      <c r="E61" s="31">
        <v>177.05</v>
      </c>
      <c r="F61" s="90">
        <v>1002.72</v>
      </c>
      <c r="G61" s="28">
        <v>2</v>
      </c>
      <c r="H61" s="28">
        <f>ROUND(F61*G61,2)</f>
        <v>2005.44</v>
      </c>
    </row>
    <row r="62" spans="1:8" ht="12.75">
      <c r="A62" s="22" t="s">
        <v>15</v>
      </c>
      <c r="B62" s="86"/>
      <c r="C62" s="87" t="s">
        <v>67</v>
      </c>
      <c r="D62" s="88" t="s">
        <v>55</v>
      </c>
      <c r="E62" s="31"/>
      <c r="F62" s="31">
        <v>0</v>
      </c>
      <c r="G62" s="26"/>
      <c r="H62" s="164"/>
    </row>
    <row r="63" spans="1:8" ht="12.75">
      <c r="A63" s="22" t="s">
        <v>15</v>
      </c>
      <c r="B63" s="86">
        <v>34</v>
      </c>
      <c r="C63" s="89" t="s">
        <v>66</v>
      </c>
      <c r="D63" s="88"/>
      <c r="E63" s="31">
        <v>308.32</v>
      </c>
      <c r="F63" s="90">
        <v>1152.8</v>
      </c>
      <c r="G63" s="28">
        <v>14</v>
      </c>
      <c r="H63" s="28">
        <f>ROUND(F63*G63,2)</f>
        <v>16139.2</v>
      </c>
    </row>
    <row r="64" spans="1:8" ht="12.75">
      <c r="A64" s="22" t="s">
        <v>15</v>
      </c>
      <c r="B64" s="86">
        <v>35</v>
      </c>
      <c r="C64" s="87" t="s">
        <v>68</v>
      </c>
      <c r="D64" s="88" t="s">
        <v>69</v>
      </c>
      <c r="E64" s="31">
        <v>13.1</v>
      </c>
      <c r="F64" s="90">
        <v>175.66</v>
      </c>
      <c r="G64" s="28">
        <v>3</v>
      </c>
      <c r="H64" s="28">
        <f>ROUND(F64*G64,2)</f>
        <v>526.98</v>
      </c>
    </row>
    <row r="65" spans="1:8" ht="12.75">
      <c r="A65" s="22" t="s">
        <v>15</v>
      </c>
      <c r="B65" s="86"/>
      <c r="C65" s="87" t="s">
        <v>70</v>
      </c>
      <c r="D65" s="88" t="s">
        <v>71</v>
      </c>
      <c r="E65" s="31"/>
      <c r="F65" s="31"/>
      <c r="G65" s="26"/>
      <c r="H65" s="165"/>
    </row>
    <row r="66" spans="1:8" ht="12.75">
      <c r="A66" s="22" t="s">
        <v>15</v>
      </c>
      <c r="B66" s="86">
        <v>40</v>
      </c>
      <c r="C66" s="89" t="s">
        <v>72</v>
      </c>
      <c r="D66" s="88"/>
      <c r="E66" s="31">
        <v>70.92</v>
      </c>
      <c r="F66" s="90">
        <v>256.17</v>
      </c>
      <c r="G66" s="28">
        <v>3</v>
      </c>
      <c r="H66" s="28">
        <f>ROUND(F66*G66,2)</f>
        <v>768.51</v>
      </c>
    </row>
    <row r="67" spans="1:8" ht="12.75">
      <c r="A67" s="22" t="s">
        <v>15</v>
      </c>
      <c r="B67" s="86"/>
      <c r="C67" s="87" t="s">
        <v>73</v>
      </c>
      <c r="D67" s="88" t="s">
        <v>33</v>
      </c>
      <c r="E67" s="31"/>
      <c r="F67" s="31"/>
      <c r="G67" s="26"/>
      <c r="H67" s="164"/>
    </row>
    <row r="68" spans="1:8" ht="12.75">
      <c r="A68" s="22" t="s">
        <v>15</v>
      </c>
      <c r="B68" s="86">
        <v>48</v>
      </c>
      <c r="C68" s="89" t="s">
        <v>75</v>
      </c>
      <c r="D68" s="88"/>
      <c r="E68" s="31">
        <v>1773.27</v>
      </c>
      <c r="F68" s="90">
        <v>3349.93</v>
      </c>
      <c r="G68" s="28">
        <v>1</v>
      </c>
      <c r="H68" s="28">
        <f>ROUND(F68*G68,2)</f>
        <v>3349.93</v>
      </c>
    </row>
    <row r="69" spans="1:8" ht="12.75">
      <c r="A69" s="22" t="s">
        <v>15</v>
      </c>
      <c r="B69" s="86">
        <v>53</v>
      </c>
      <c r="C69" s="87" t="s">
        <v>78</v>
      </c>
      <c r="D69" s="88" t="s">
        <v>33</v>
      </c>
      <c r="E69" s="31">
        <v>92.22</v>
      </c>
      <c r="F69" s="90">
        <v>280.13</v>
      </c>
      <c r="G69" s="28">
        <v>38</v>
      </c>
      <c r="H69" s="28">
        <f>ROUND(F69*G69,2)</f>
        <v>10644.94</v>
      </c>
    </row>
    <row r="70" spans="1:8" ht="12.75">
      <c r="A70" s="22" t="s">
        <v>15</v>
      </c>
      <c r="B70" s="86">
        <v>54</v>
      </c>
      <c r="C70" s="87" t="s">
        <v>79</v>
      </c>
      <c r="D70" s="88" t="s">
        <v>33</v>
      </c>
      <c r="E70" s="31">
        <v>245.01</v>
      </c>
      <c r="F70" s="90">
        <v>492.88</v>
      </c>
      <c r="G70" s="28">
        <v>9</v>
      </c>
      <c r="H70" s="28">
        <f>ROUND(F70*G70,2)</f>
        <v>4435.92</v>
      </c>
    </row>
    <row r="71" spans="1:8" ht="12.75">
      <c r="A71" s="22" t="s">
        <v>15</v>
      </c>
      <c r="B71" s="86"/>
      <c r="C71" s="105" t="s">
        <v>198</v>
      </c>
      <c r="D71" s="88"/>
      <c r="E71" s="31"/>
      <c r="F71" s="31"/>
      <c r="G71" s="26"/>
      <c r="H71" s="164"/>
    </row>
    <row r="72" spans="1:8" ht="12.75">
      <c r="A72" s="22" t="s">
        <v>15</v>
      </c>
      <c r="B72" s="86">
        <v>56</v>
      </c>
      <c r="C72" s="89" t="s">
        <v>199</v>
      </c>
      <c r="D72" s="88" t="s">
        <v>33</v>
      </c>
      <c r="E72" s="31">
        <v>28.05</v>
      </c>
      <c r="F72" s="90">
        <v>349.04</v>
      </c>
      <c r="G72" s="28">
        <v>2</v>
      </c>
      <c r="H72" s="28">
        <f>ROUND(F72*G72,2)</f>
        <v>698.08</v>
      </c>
    </row>
    <row r="73" spans="1:8" ht="12.75">
      <c r="A73" s="22" t="s">
        <v>15</v>
      </c>
      <c r="B73" s="86"/>
      <c r="C73" s="87" t="s">
        <v>82</v>
      </c>
      <c r="D73" s="88" t="s">
        <v>39</v>
      </c>
      <c r="E73" s="31"/>
      <c r="F73" s="31"/>
      <c r="G73" s="26"/>
      <c r="H73" s="164"/>
    </row>
    <row r="74" spans="1:8" ht="12.75">
      <c r="A74" s="22" t="s">
        <v>15</v>
      </c>
      <c r="B74" s="86">
        <v>58</v>
      </c>
      <c r="C74" s="89" t="s">
        <v>83</v>
      </c>
      <c r="D74" s="88"/>
      <c r="E74" s="31">
        <v>108.4</v>
      </c>
      <c r="F74" s="90">
        <v>345.45</v>
      </c>
      <c r="G74" s="28">
        <v>4</v>
      </c>
      <c r="H74" s="28">
        <f aca="true" t="shared" si="0" ref="H74:H79">ROUND(F74*G74,2)</f>
        <v>1381.8</v>
      </c>
    </row>
    <row r="75" spans="1:8" ht="12.75">
      <c r="A75" s="38" t="s">
        <v>15</v>
      </c>
      <c r="B75" s="86">
        <v>66</v>
      </c>
      <c r="C75" s="87" t="s">
        <v>84</v>
      </c>
      <c r="D75" s="88" t="s">
        <v>33</v>
      </c>
      <c r="E75" s="31">
        <v>21.59</v>
      </c>
      <c r="F75" s="90">
        <v>137.36</v>
      </c>
      <c r="G75" s="28">
        <v>39</v>
      </c>
      <c r="H75" s="28">
        <f t="shared" si="0"/>
        <v>5357.04</v>
      </c>
    </row>
    <row r="76" spans="1:8" ht="12.75">
      <c r="A76" s="38" t="s">
        <v>15</v>
      </c>
      <c r="B76" s="92">
        <v>67</v>
      </c>
      <c r="C76" s="87" t="s">
        <v>85</v>
      </c>
      <c r="D76" s="88" t="s">
        <v>33</v>
      </c>
      <c r="E76" s="31">
        <v>11.31</v>
      </c>
      <c r="F76" s="90">
        <v>57.34</v>
      </c>
      <c r="G76" s="28">
        <v>111</v>
      </c>
      <c r="H76" s="28">
        <f t="shared" si="0"/>
        <v>6364.74</v>
      </c>
    </row>
    <row r="77" spans="1:8" ht="12.75">
      <c r="A77" s="38" t="s">
        <v>15</v>
      </c>
      <c r="B77" s="86">
        <v>88</v>
      </c>
      <c r="C77" s="87" t="s">
        <v>200</v>
      </c>
      <c r="D77" s="93" t="s">
        <v>71</v>
      </c>
      <c r="E77" s="59">
        <v>175.44</v>
      </c>
      <c r="F77" s="90">
        <v>791.04</v>
      </c>
      <c r="G77" s="28">
        <v>2</v>
      </c>
      <c r="H77" s="28">
        <f t="shared" si="0"/>
        <v>1582.08</v>
      </c>
    </row>
    <row r="78" spans="1:8" ht="12.75">
      <c r="A78" s="38" t="s">
        <v>15</v>
      </c>
      <c r="B78" s="86">
        <v>90</v>
      </c>
      <c r="C78" s="87" t="s">
        <v>90</v>
      </c>
      <c r="D78" s="93" t="s">
        <v>91</v>
      </c>
      <c r="E78" s="59">
        <v>140.87</v>
      </c>
      <c r="F78" s="90">
        <v>641.96</v>
      </c>
      <c r="G78" s="28">
        <v>9</v>
      </c>
      <c r="H78" s="28">
        <f t="shared" si="0"/>
        <v>5777.64</v>
      </c>
    </row>
    <row r="79" spans="1:8" ht="12.75">
      <c r="A79" s="38" t="s">
        <v>15</v>
      </c>
      <c r="B79" s="92">
        <v>91</v>
      </c>
      <c r="C79" s="87" t="s">
        <v>92</v>
      </c>
      <c r="D79" s="93" t="s">
        <v>41</v>
      </c>
      <c r="E79" s="59"/>
      <c r="F79" s="90">
        <v>117.41</v>
      </c>
      <c r="G79" s="28">
        <v>2</v>
      </c>
      <c r="H79" s="28">
        <f t="shared" si="0"/>
        <v>234.82</v>
      </c>
    </row>
    <row r="80" spans="1:8" ht="12.75">
      <c r="A80" s="38" t="s">
        <v>96</v>
      </c>
      <c r="B80" s="94">
        <v>111</v>
      </c>
      <c r="C80" s="29" t="s">
        <v>99</v>
      </c>
      <c r="D80" s="30" t="s">
        <v>100</v>
      </c>
      <c r="E80" s="95"/>
      <c r="F80" s="90"/>
      <c r="G80" s="28"/>
      <c r="H80" s="28"/>
    </row>
    <row r="81" spans="1:8" ht="12.75">
      <c r="A81" s="38" t="s">
        <v>96</v>
      </c>
      <c r="B81" s="94">
        <v>112</v>
      </c>
      <c r="C81" s="96" t="s">
        <v>101</v>
      </c>
      <c r="D81" s="30" t="s">
        <v>102</v>
      </c>
      <c r="E81" s="95">
        <v>12.03</v>
      </c>
      <c r="F81" s="90">
        <v>150.67</v>
      </c>
      <c r="G81" s="28">
        <v>9</v>
      </c>
      <c r="H81" s="28">
        <f>ROUND(F81*G81,2)</f>
        <v>1356.03</v>
      </c>
    </row>
    <row r="82" spans="1:8" ht="12.75">
      <c r="A82" s="38" t="s">
        <v>96</v>
      </c>
      <c r="B82" s="94"/>
      <c r="C82" s="29" t="s">
        <v>103</v>
      </c>
      <c r="D82" s="30"/>
      <c r="E82" s="95"/>
      <c r="F82" s="95">
        <v>244.22</v>
      </c>
      <c r="G82" s="28">
        <v>117.05</v>
      </c>
      <c r="H82" s="28">
        <f>ROUND(F82*G82,2)</f>
        <v>28585.95</v>
      </c>
    </row>
    <row r="83" spans="1:8" ht="12.75">
      <c r="A83" s="38" t="s">
        <v>15</v>
      </c>
      <c r="B83" s="86">
        <v>132</v>
      </c>
      <c r="C83" s="87" t="s">
        <v>110</v>
      </c>
      <c r="D83" s="93" t="s">
        <v>41</v>
      </c>
      <c r="E83" s="59">
        <v>954.31</v>
      </c>
      <c r="F83" s="90">
        <v>1744.42</v>
      </c>
      <c r="G83" s="28">
        <v>2</v>
      </c>
      <c r="H83" s="28">
        <f>ROUND(F83*G83,2)</f>
        <v>3488.84</v>
      </c>
    </row>
    <row r="84" spans="1:8" ht="12.75">
      <c r="A84" s="97"/>
      <c r="B84" s="98"/>
      <c r="C84" s="99"/>
      <c r="D84" s="100"/>
      <c r="E84" s="2"/>
      <c r="F84" s="107"/>
      <c r="G84" s="101"/>
      <c r="H84" s="37">
        <f>SUM(H54:H83)</f>
        <v>105814.51999999999</v>
      </c>
    </row>
    <row r="85" spans="1:8" ht="12.75">
      <c r="A85" s="97"/>
      <c r="B85" s="98"/>
      <c r="C85" s="35"/>
      <c r="D85" s="100"/>
      <c r="E85" s="2"/>
      <c r="F85" s="2"/>
      <c r="G85" s="101"/>
      <c r="H85" s="10"/>
    </row>
    <row r="86" spans="1:8" ht="12.75">
      <c r="A86" s="67" t="s">
        <v>112</v>
      </c>
      <c r="B86" s="68"/>
      <c r="C86" s="69"/>
      <c r="D86" s="70"/>
      <c r="E86" s="70"/>
      <c r="F86" s="71"/>
      <c r="G86" s="100"/>
      <c r="H86" s="73"/>
    </row>
    <row r="87" spans="1:8" ht="12.75" customHeight="1">
      <c r="A87" s="74" t="s">
        <v>48</v>
      </c>
      <c r="B87" s="74" t="s">
        <v>48</v>
      </c>
      <c r="C87" s="75"/>
      <c r="D87" s="11" t="s">
        <v>49</v>
      </c>
      <c r="E87" s="74" t="s">
        <v>8</v>
      </c>
      <c r="F87" s="130" t="s">
        <v>173</v>
      </c>
      <c r="G87" s="17" t="s">
        <v>193</v>
      </c>
      <c r="H87" s="17"/>
    </row>
    <row r="88" spans="1:8" ht="12.75" customHeight="1">
      <c r="A88" s="77" t="s">
        <v>50</v>
      </c>
      <c r="B88" s="78" t="s">
        <v>51</v>
      </c>
      <c r="C88" s="79" t="s">
        <v>6</v>
      </c>
      <c r="D88" s="11"/>
      <c r="E88" s="77" t="s">
        <v>11</v>
      </c>
      <c r="F88" s="130"/>
      <c r="G88" s="81" t="s">
        <v>12</v>
      </c>
      <c r="H88" s="82" t="s">
        <v>13</v>
      </c>
    </row>
    <row r="89" spans="1:8" ht="12.75">
      <c r="A89" s="83" t="s">
        <v>53</v>
      </c>
      <c r="B89" s="78"/>
      <c r="C89" s="84"/>
      <c r="D89" s="11"/>
      <c r="E89" s="83" t="s">
        <v>14</v>
      </c>
      <c r="F89" s="130"/>
      <c r="G89" s="81"/>
      <c r="H89" s="82"/>
    </row>
    <row r="90" spans="1:8" ht="12.75">
      <c r="A90" s="38" t="s">
        <v>21</v>
      </c>
      <c r="B90" s="98"/>
      <c r="C90" s="87" t="s">
        <v>201</v>
      </c>
      <c r="D90" s="88"/>
      <c r="E90" s="31"/>
      <c r="F90" s="31"/>
      <c r="G90" s="28"/>
      <c r="H90" s="28"/>
    </row>
    <row r="91" spans="1:8" ht="12.75">
      <c r="A91" s="38" t="s">
        <v>21</v>
      </c>
      <c r="B91" s="92">
        <v>24</v>
      </c>
      <c r="C91" s="89" t="s">
        <v>202</v>
      </c>
      <c r="D91" s="88" t="s">
        <v>203</v>
      </c>
      <c r="E91" s="31">
        <v>176.84</v>
      </c>
      <c r="F91" s="31">
        <v>379.77</v>
      </c>
      <c r="G91" s="28">
        <v>46</v>
      </c>
      <c r="H91" s="28">
        <f>ROUND(F91*G91,2)</f>
        <v>17469.42</v>
      </c>
    </row>
    <row r="92" spans="1:8" ht="12.75">
      <c r="A92" s="38" t="s">
        <v>21</v>
      </c>
      <c r="B92" s="92">
        <v>51</v>
      </c>
      <c r="C92" s="87" t="s">
        <v>115</v>
      </c>
      <c r="D92" s="88" t="s">
        <v>116</v>
      </c>
      <c r="E92" s="40">
        <v>230.79</v>
      </c>
      <c r="F92" s="40">
        <v>361.37</v>
      </c>
      <c r="G92" s="28">
        <v>780</v>
      </c>
      <c r="H92" s="28">
        <f>ROUND(F92*G92,2)</f>
        <v>281868.6</v>
      </c>
    </row>
    <row r="93" spans="1:8" ht="12.75">
      <c r="A93" s="38" t="s">
        <v>21</v>
      </c>
      <c r="B93" s="92">
        <v>53</v>
      </c>
      <c r="C93" s="87" t="s">
        <v>204</v>
      </c>
      <c r="D93" s="88" t="s">
        <v>205</v>
      </c>
      <c r="E93" s="166">
        <v>297.25</v>
      </c>
      <c r="F93" s="40">
        <v>384.87</v>
      </c>
      <c r="G93" s="28">
        <v>146</v>
      </c>
      <c r="H93" s="28">
        <f>ROUND(F93*G93,2)</f>
        <v>56191.02</v>
      </c>
    </row>
    <row r="94" spans="1:8" ht="12.75">
      <c r="A94" s="38" t="s">
        <v>21</v>
      </c>
      <c r="B94" s="86">
        <v>63</v>
      </c>
      <c r="C94" s="29" t="s">
        <v>117</v>
      </c>
      <c r="D94" s="30" t="s">
        <v>118</v>
      </c>
      <c r="E94" s="95"/>
      <c r="F94" s="95">
        <v>1358.03</v>
      </c>
      <c r="G94" s="28">
        <v>8.36</v>
      </c>
      <c r="H94" s="28">
        <f>ROUND(F94*G94,2)</f>
        <v>11353.13</v>
      </c>
    </row>
    <row r="95" spans="1:8" ht="12.75">
      <c r="A95" s="98"/>
      <c r="B95" s="98"/>
      <c r="C95" s="42" t="s">
        <v>19</v>
      </c>
      <c r="D95" s="106"/>
      <c r="E95" s="2"/>
      <c r="F95" s="2"/>
      <c r="G95" s="107"/>
      <c r="H95" s="108">
        <f>SUM(H91:H94)</f>
        <v>366882.17</v>
      </c>
    </row>
    <row r="96" spans="1:8" ht="12.75">
      <c r="A96" s="98"/>
      <c r="B96" s="98"/>
      <c r="C96" s="42"/>
      <c r="D96" s="106"/>
      <c r="E96" s="2"/>
      <c r="F96" s="2"/>
      <c r="G96" s="107"/>
      <c r="H96" s="48"/>
    </row>
    <row r="97" spans="1:8" ht="12.75">
      <c r="A97" s="67" t="s">
        <v>122</v>
      </c>
      <c r="B97" s="68"/>
      <c r="C97" s="69"/>
      <c r="D97" s="70"/>
      <c r="E97" s="70"/>
      <c r="F97" s="109"/>
      <c r="G97" s="110"/>
      <c r="H97" s="111"/>
    </row>
    <row r="98" spans="1:8" ht="12.75" customHeight="1">
      <c r="A98" s="74" t="s">
        <v>48</v>
      </c>
      <c r="B98" s="74" t="s">
        <v>48</v>
      </c>
      <c r="C98" s="75"/>
      <c r="D98" s="11" t="s">
        <v>49</v>
      </c>
      <c r="E98" s="74" t="s">
        <v>8</v>
      </c>
      <c r="F98" s="130" t="s">
        <v>173</v>
      </c>
      <c r="G98" s="17" t="s">
        <v>193</v>
      </c>
      <c r="H98" s="17"/>
    </row>
    <row r="99" spans="1:8" ht="12.75" customHeight="1">
      <c r="A99" s="77" t="s">
        <v>50</v>
      </c>
      <c r="B99" s="78" t="s">
        <v>51</v>
      </c>
      <c r="C99" s="79" t="s">
        <v>6</v>
      </c>
      <c r="D99" s="11"/>
      <c r="E99" s="77" t="s">
        <v>11</v>
      </c>
      <c r="F99" s="130"/>
      <c r="G99" s="81" t="s">
        <v>12</v>
      </c>
      <c r="H99" s="82" t="s">
        <v>13</v>
      </c>
    </row>
    <row r="100" spans="1:8" ht="12.75">
      <c r="A100" s="83" t="s">
        <v>53</v>
      </c>
      <c r="B100" s="78"/>
      <c r="C100" s="84"/>
      <c r="D100" s="11"/>
      <c r="E100" s="83" t="s">
        <v>14</v>
      </c>
      <c r="F100" s="130"/>
      <c r="G100" s="81"/>
      <c r="H100" s="82"/>
    </row>
    <row r="101" spans="1:8" ht="12.75">
      <c r="A101" s="112" t="s">
        <v>25</v>
      </c>
      <c r="B101" s="113">
        <v>17</v>
      </c>
      <c r="C101" s="87" t="s">
        <v>206</v>
      </c>
      <c r="D101" s="167" t="s">
        <v>207</v>
      </c>
      <c r="E101" s="31">
        <v>36.95</v>
      </c>
      <c r="F101" s="31">
        <v>103.33</v>
      </c>
      <c r="G101" s="28">
        <v>10.4</v>
      </c>
      <c r="H101" s="28">
        <f>ROUND(F101*G101,2)</f>
        <v>1074.63</v>
      </c>
    </row>
    <row r="102" spans="1:8" ht="12.75">
      <c r="A102" s="112" t="s">
        <v>25</v>
      </c>
      <c r="B102" s="113">
        <v>38</v>
      </c>
      <c r="C102" s="87" t="s">
        <v>208</v>
      </c>
      <c r="D102" s="88" t="s">
        <v>209</v>
      </c>
      <c r="E102" s="31">
        <v>243.03</v>
      </c>
      <c r="F102" s="31">
        <v>1172.26</v>
      </c>
      <c r="G102" s="28">
        <v>1</v>
      </c>
      <c r="H102" s="28">
        <f>ROUND(F102*G102,2)</f>
        <v>1172.26</v>
      </c>
    </row>
    <row r="103" spans="1:8" ht="12.75">
      <c r="A103" s="112" t="s">
        <v>25</v>
      </c>
      <c r="B103" s="113">
        <v>44</v>
      </c>
      <c r="C103" s="87" t="s">
        <v>210</v>
      </c>
      <c r="D103" s="93" t="s">
        <v>211</v>
      </c>
      <c r="E103" s="59">
        <v>1581.45</v>
      </c>
      <c r="F103" s="40">
        <v>3266.88</v>
      </c>
      <c r="G103" s="28">
        <v>1</v>
      </c>
      <c r="H103" s="28">
        <f>ROUND(F103*G103,2)</f>
        <v>3266.88</v>
      </c>
    </row>
    <row r="104" spans="1:8" ht="12.75">
      <c r="A104" s="112" t="s">
        <v>25</v>
      </c>
      <c r="B104" s="113">
        <v>48</v>
      </c>
      <c r="C104" s="87" t="s">
        <v>212</v>
      </c>
      <c r="D104" s="88" t="s">
        <v>126</v>
      </c>
      <c r="E104" s="31">
        <v>103.72</v>
      </c>
      <c r="F104" s="31">
        <v>167.79</v>
      </c>
      <c r="G104" s="28">
        <v>2.8</v>
      </c>
      <c r="H104" s="28">
        <f>ROUND(F104*G104,2)</f>
        <v>469.81</v>
      </c>
    </row>
    <row r="105" spans="1:8" ht="12.75">
      <c r="A105" s="112" t="s">
        <v>25</v>
      </c>
      <c r="B105" s="114"/>
      <c r="C105" s="87" t="s">
        <v>127</v>
      </c>
      <c r="D105" s="88"/>
      <c r="E105" s="40"/>
      <c r="F105" s="40"/>
      <c r="G105" s="28"/>
      <c r="H105" s="28"/>
    </row>
    <row r="106" spans="1:8" ht="12.75">
      <c r="A106" s="112" t="s">
        <v>25</v>
      </c>
      <c r="B106" s="113">
        <v>60</v>
      </c>
      <c r="C106" s="89" t="s">
        <v>213</v>
      </c>
      <c r="D106" s="88" t="s">
        <v>129</v>
      </c>
      <c r="E106" s="40">
        <v>7.69</v>
      </c>
      <c r="F106" s="40">
        <v>27.34</v>
      </c>
      <c r="G106" s="28">
        <v>1</v>
      </c>
      <c r="H106" s="28">
        <f aca="true" t="shared" si="1" ref="H106:H111">ROUND(F106*G106,2)</f>
        <v>27.34</v>
      </c>
    </row>
    <row r="107" spans="1:8" ht="12.75">
      <c r="A107" s="112" t="s">
        <v>25</v>
      </c>
      <c r="B107" s="23"/>
      <c r="C107" s="29" t="s">
        <v>214</v>
      </c>
      <c r="D107" s="30"/>
      <c r="E107" s="95"/>
      <c r="F107" s="95"/>
      <c r="G107" s="28"/>
      <c r="H107" s="28">
        <f t="shared" si="1"/>
        <v>0</v>
      </c>
    </row>
    <row r="108" spans="1:8" ht="12.75">
      <c r="A108" s="112" t="s">
        <v>25</v>
      </c>
      <c r="B108" s="91">
        <v>130</v>
      </c>
      <c r="C108" s="96" t="s">
        <v>215</v>
      </c>
      <c r="D108" s="30" t="s">
        <v>71</v>
      </c>
      <c r="E108" s="95">
        <v>39.822354000000004</v>
      </c>
      <c r="F108" s="95">
        <v>185.44</v>
      </c>
      <c r="G108" s="28">
        <v>4</v>
      </c>
      <c r="H108" s="28">
        <f t="shared" si="1"/>
        <v>741.76</v>
      </c>
    </row>
    <row r="109" spans="1:8" ht="12.75">
      <c r="A109" s="112" t="s">
        <v>25</v>
      </c>
      <c r="B109" s="91">
        <v>134</v>
      </c>
      <c r="C109" s="29" t="s">
        <v>216</v>
      </c>
      <c r="D109" s="30" t="s">
        <v>217</v>
      </c>
      <c r="E109" s="95"/>
      <c r="F109" s="95">
        <v>56.29</v>
      </c>
      <c r="G109" s="28">
        <v>48</v>
      </c>
      <c r="H109" s="28">
        <f t="shared" si="1"/>
        <v>2701.92</v>
      </c>
    </row>
    <row r="110" spans="1:8" ht="12.75">
      <c r="A110" s="112" t="s">
        <v>25</v>
      </c>
      <c r="B110" s="91">
        <v>137</v>
      </c>
      <c r="C110" s="105" t="s">
        <v>218</v>
      </c>
      <c r="D110" s="88" t="s">
        <v>219</v>
      </c>
      <c r="E110" s="31"/>
      <c r="F110" s="31">
        <v>19.58</v>
      </c>
      <c r="G110" s="28">
        <v>13.1</v>
      </c>
      <c r="H110" s="28">
        <f t="shared" si="1"/>
        <v>256.5</v>
      </c>
    </row>
    <row r="111" spans="1:8" ht="12.75">
      <c r="A111" s="112" t="s">
        <v>25</v>
      </c>
      <c r="B111" s="91">
        <v>138</v>
      </c>
      <c r="C111" s="105" t="s">
        <v>220</v>
      </c>
      <c r="D111" s="88" t="s">
        <v>221</v>
      </c>
      <c r="E111" s="31">
        <v>37.84</v>
      </c>
      <c r="F111" s="31">
        <v>104.42</v>
      </c>
      <c r="G111" s="28">
        <v>13.1</v>
      </c>
      <c r="H111" s="28">
        <f t="shared" si="1"/>
        <v>1367.9</v>
      </c>
    </row>
    <row r="112" spans="1:8" ht="12.75">
      <c r="A112" s="100"/>
      <c r="B112" s="98"/>
      <c r="C112" s="42"/>
      <c r="D112" s="106"/>
      <c r="E112" s="2"/>
      <c r="F112" s="2"/>
      <c r="G112" s="107"/>
      <c r="H112" s="108">
        <f>SUM(H101:H111)</f>
        <v>11079</v>
      </c>
    </row>
    <row r="113" spans="1:8" ht="12.75">
      <c r="A113" s="168"/>
      <c r="B113" s="168"/>
      <c r="C113" s="168"/>
      <c r="D113" s="168"/>
      <c r="E113" s="168"/>
      <c r="F113" s="168"/>
      <c r="G113" s="107"/>
      <c r="H113" s="48"/>
    </row>
    <row r="114" spans="1:8" ht="12.75">
      <c r="A114" s="98"/>
      <c r="B114" s="98"/>
      <c r="C114" s="118" t="s">
        <v>30</v>
      </c>
      <c r="D114" s="119"/>
      <c r="E114" s="2"/>
      <c r="F114" s="2"/>
      <c r="G114" s="120"/>
      <c r="H114" s="111"/>
    </row>
    <row r="115" spans="1:8" ht="12.75" customHeight="1">
      <c r="A115" s="74" t="s">
        <v>48</v>
      </c>
      <c r="B115" s="74" t="s">
        <v>48</v>
      </c>
      <c r="C115" s="75"/>
      <c r="D115" s="11" t="s">
        <v>49</v>
      </c>
      <c r="E115" s="74" t="s">
        <v>8</v>
      </c>
      <c r="F115" s="130" t="s">
        <v>173</v>
      </c>
      <c r="G115" s="17" t="s">
        <v>193</v>
      </c>
      <c r="H115" s="17"/>
    </row>
    <row r="116" spans="1:8" ht="12.75" customHeight="1">
      <c r="A116" s="77" t="s">
        <v>50</v>
      </c>
      <c r="B116" s="78" t="s">
        <v>51</v>
      </c>
      <c r="C116" s="79" t="s">
        <v>6</v>
      </c>
      <c r="D116" s="11"/>
      <c r="E116" s="77" t="s">
        <v>11</v>
      </c>
      <c r="F116" s="130"/>
      <c r="G116" s="81" t="s">
        <v>12</v>
      </c>
      <c r="H116" s="82" t="s">
        <v>13</v>
      </c>
    </row>
    <row r="117" spans="1:8" ht="12.75">
      <c r="A117" s="83" t="s">
        <v>53</v>
      </c>
      <c r="B117" s="78"/>
      <c r="C117" s="84"/>
      <c r="D117" s="11"/>
      <c r="E117" s="83" t="s">
        <v>14</v>
      </c>
      <c r="F117" s="130"/>
      <c r="G117" s="81"/>
      <c r="H117" s="82"/>
    </row>
    <row r="118" spans="1:8" ht="12.75">
      <c r="A118" s="112" t="s">
        <v>31</v>
      </c>
      <c r="B118" s="113">
        <v>4</v>
      </c>
      <c r="C118" s="87" t="s">
        <v>145</v>
      </c>
      <c r="D118" s="88" t="s">
        <v>33</v>
      </c>
      <c r="E118" s="31">
        <v>70.02</v>
      </c>
      <c r="F118" s="31">
        <v>125.58</v>
      </c>
      <c r="G118" s="28">
        <v>2</v>
      </c>
      <c r="H118" s="28">
        <f aca="true" t="shared" si="2" ref="H118:H127">ROUND(F118*G118,2)</f>
        <v>251.16</v>
      </c>
    </row>
    <row r="119" spans="1:8" ht="12.75">
      <c r="A119" s="112" t="s">
        <v>31</v>
      </c>
      <c r="B119" s="113">
        <v>5</v>
      </c>
      <c r="C119" s="87" t="s">
        <v>146</v>
      </c>
      <c r="D119" s="88" t="s">
        <v>33</v>
      </c>
      <c r="E119" s="31">
        <v>112.91</v>
      </c>
      <c r="F119" s="31">
        <v>422.83</v>
      </c>
      <c r="G119" s="28">
        <v>4</v>
      </c>
      <c r="H119" s="28">
        <f t="shared" si="2"/>
        <v>1691.32</v>
      </c>
    </row>
    <row r="120" spans="1:8" ht="12.75">
      <c r="A120" s="112" t="s">
        <v>31</v>
      </c>
      <c r="B120" s="113">
        <v>8</v>
      </c>
      <c r="C120" s="87" t="s">
        <v>222</v>
      </c>
      <c r="D120" s="88" t="s">
        <v>33</v>
      </c>
      <c r="E120" s="31">
        <v>48.51</v>
      </c>
      <c r="F120" s="31">
        <v>146.66</v>
      </c>
      <c r="G120" s="28">
        <v>1</v>
      </c>
      <c r="H120" s="28">
        <f t="shared" si="2"/>
        <v>146.66</v>
      </c>
    </row>
    <row r="121" spans="1:8" ht="12.75">
      <c r="A121" s="112" t="s">
        <v>31</v>
      </c>
      <c r="B121" s="113">
        <v>9</v>
      </c>
      <c r="C121" s="87" t="s">
        <v>223</v>
      </c>
      <c r="D121" s="88" t="s">
        <v>149</v>
      </c>
      <c r="E121" s="31">
        <v>26.26</v>
      </c>
      <c r="F121" s="31">
        <v>83.64</v>
      </c>
      <c r="G121" s="28">
        <v>2</v>
      </c>
      <c r="H121" s="28">
        <f t="shared" si="2"/>
        <v>167.28</v>
      </c>
    </row>
    <row r="122" spans="1:8" ht="12.75">
      <c r="A122" s="112" t="s">
        <v>31</v>
      </c>
      <c r="B122" s="113">
        <v>16</v>
      </c>
      <c r="C122" s="87" t="s">
        <v>154</v>
      </c>
      <c r="D122" s="122" t="s">
        <v>33</v>
      </c>
      <c r="E122" s="40">
        <v>3991.38</v>
      </c>
      <c r="F122" s="123">
        <v>874.8</v>
      </c>
      <c r="G122" s="28">
        <v>40</v>
      </c>
      <c r="H122" s="28">
        <f t="shared" si="2"/>
        <v>34992</v>
      </c>
    </row>
    <row r="123" spans="1:8" ht="12.75">
      <c r="A123" s="112" t="s">
        <v>31</v>
      </c>
      <c r="B123" s="113">
        <v>19</v>
      </c>
      <c r="C123" s="87" t="s">
        <v>224</v>
      </c>
      <c r="D123" s="88" t="s">
        <v>33</v>
      </c>
      <c r="E123" s="26">
        <v>154.06</v>
      </c>
      <c r="F123" s="31">
        <v>211.98</v>
      </c>
      <c r="G123" s="28"/>
      <c r="H123" s="28">
        <f t="shared" si="2"/>
        <v>0</v>
      </c>
    </row>
    <row r="124" spans="1:8" ht="12.75">
      <c r="A124" s="112" t="s">
        <v>31</v>
      </c>
      <c r="B124" s="113">
        <v>20</v>
      </c>
      <c r="C124" s="87" t="s">
        <v>158</v>
      </c>
      <c r="D124" s="88" t="s">
        <v>33</v>
      </c>
      <c r="E124" s="26">
        <v>9.62</v>
      </c>
      <c r="F124" s="31">
        <v>36.43</v>
      </c>
      <c r="G124" s="28">
        <v>60</v>
      </c>
      <c r="H124" s="28">
        <f t="shared" si="2"/>
        <v>2185.8</v>
      </c>
    </row>
    <row r="125" spans="1:8" ht="12.75">
      <c r="A125" s="112" t="s">
        <v>31</v>
      </c>
      <c r="B125" s="113">
        <v>21</v>
      </c>
      <c r="C125" s="87" t="s">
        <v>159</v>
      </c>
      <c r="D125" s="88" t="s">
        <v>33</v>
      </c>
      <c r="E125" s="26">
        <v>66.53</v>
      </c>
      <c r="F125" s="31">
        <v>105.6</v>
      </c>
      <c r="G125" s="28">
        <v>3</v>
      </c>
      <c r="H125" s="28">
        <f t="shared" si="2"/>
        <v>316.8</v>
      </c>
    </row>
    <row r="126" spans="1:8" ht="12.75">
      <c r="A126" s="112" t="s">
        <v>31</v>
      </c>
      <c r="B126" s="113">
        <v>38</v>
      </c>
      <c r="C126" s="87" t="s">
        <v>160</v>
      </c>
      <c r="D126" s="88" t="s">
        <v>161</v>
      </c>
      <c r="E126" s="40">
        <v>1971.04</v>
      </c>
      <c r="F126" s="40">
        <v>2789.15</v>
      </c>
      <c r="G126" s="28">
        <v>1</v>
      </c>
      <c r="H126" s="28">
        <f t="shared" si="2"/>
        <v>2789.15</v>
      </c>
    </row>
    <row r="127" spans="1:8" ht="12.75">
      <c r="A127" s="112" t="s">
        <v>31</v>
      </c>
      <c r="B127" s="113">
        <v>49</v>
      </c>
      <c r="C127" s="87" t="s">
        <v>225</v>
      </c>
      <c r="D127" s="88" t="s">
        <v>167</v>
      </c>
      <c r="E127" s="31">
        <v>196.26</v>
      </c>
      <c r="F127" s="31">
        <v>231.81</v>
      </c>
      <c r="G127" s="28">
        <v>40</v>
      </c>
      <c r="H127" s="28">
        <f t="shared" si="2"/>
        <v>9272.4</v>
      </c>
    </row>
    <row r="128" spans="1:10" ht="12.75">
      <c r="A128" s="98"/>
      <c r="B128" s="98"/>
      <c r="C128" s="42" t="s">
        <v>19</v>
      </c>
      <c r="D128" s="106"/>
      <c r="E128" s="2"/>
      <c r="F128" s="2"/>
      <c r="G128" s="107"/>
      <c r="H128" s="108">
        <f>SUM(H118:H127)</f>
        <v>51812.570000000014</v>
      </c>
      <c r="J128" s="169"/>
    </row>
    <row r="129" spans="1:8" ht="12.75">
      <c r="A129" s="98"/>
      <c r="B129" s="98"/>
      <c r="C129" s="42"/>
      <c r="D129" s="153"/>
      <c r="E129" s="153"/>
      <c r="F129" s="114"/>
      <c r="G129" s="114"/>
      <c r="H129" s="48"/>
    </row>
    <row r="130" spans="1:8" ht="12.75">
      <c r="A130" s="67" t="s">
        <v>162</v>
      </c>
      <c r="B130" s="68"/>
      <c r="C130" s="69"/>
      <c r="D130" s="70"/>
      <c r="E130" s="70"/>
      <c r="F130" s="109"/>
      <c r="G130" s="107"/>
      <c r="H130" s="48"/>
    </row>
    <row r="131" spans="1:8" ht="12.75" customHeight="1">
      <c r="A131" s="74" t="s">
        <v>48</v>
      </c>
      <c r="B131" s="74" t="s">
        <v>48</v>
      </c>
      <c r="C131" s="75"/>
      <c r="D131" s="11" t="s">
        <v>49</v>
      </c>
      <c r="E131" s="74" t="s">
        <v>8</v>
      </c>
      <c r="F131" s="130" t="s">
        <v>173</v>
      </c>
      <c r="G131" s="17" t="s">
        <v>193</v>
      </c>
      <c r="H131" s="17"/>
    </row>
    <row r="132" spans="1:8" ht="12.75" customHeight="1">
      <c r="A132" s="77" t="s">
        <v>50</v>
      </c>
      <c r="B132" s="78" t="s">
        <v>51</v>
      </c>
      <c r="C132" s="79" t="s">
        <v>6</v>
      </c>
      <c r="D132" s="11"/>
      <c r="E132" s="77" t="s">
        <v>11</v>
      </c>
      <c r="F132" s="130"/>
      <c r="G132" s="81" t="s">
        <v>12</v>
      </c>
      <c r="H132" s="82" t="s">
        <v>13</v>
      </c>
    </row>
    <row r="133" spans="1:8" ht="12.75">
      <c r="A133" s="83" t="s">
        <v>53</v>
      </c>
      <c r="B133" s="78"/>
      <c r="C133" s="84"/>
      <c r="D133" s="11"/>
      <c r="E133" s="83" t="s">
        <v>14</v>
      </c>
      <c r="F133" s="130"/>
      <c r="G133" s="81"/>
      <c r="H133" s="82"/>
    </row>
    <row r="134" spans="1:8" ht="12.75">
      <c r="A134" s="112" t="s">
        <v>163</v>
      </c>
      <c r="B134" s="113">
        <v>5</v>
      </c>
      <c r="C134" s="87" t="s">
        <v>226</v>
      </c>
      <c r="D134" s="88" t="s">
        <v>126</v>
      </c>
      <c r="E134" s="31"/>
      <c r="F134" s="31">
        <v>40.4</v>
      </c>
      <c r="G134" s="28">
        <v>5</v>
      </c>
      <c r="H134" s="28">
        <f>ROUND(F134*G134,2)</f>
        <v>202</v>
      </c>
    </row>
    <row r="135" spans="1:8" ht="12.75">
      <c r="A135" s="112" t="s">
        <v>163</v>
      </c>
      <c r="B135" s="113">
        <v>12</v>
      </c>
      <c r="C135" s="87" t="s">
        <v>166</v>
      </c>
      <c r="D135" s="88" t="s">
        <v>167</v>
      </c>
      <c r="E135" s="31">
        <v>52.07</v>
      </c>
      <c r="F135" s="31">
        <v>213.52</v>
      </c>
      <c r="G135" s="28">
        <v>1.4</v>
      </c>
      <c r="H135" s="28">
        <f>ROUND(F135*G135,2)</f>
        <v>298.93</v>
      </c>
    </row>
    <row r="136" spans="1:8" ht="12.75">
      <c r="A136" s="98"/>
      <c r="B136" s="98"/>
      <c r="C136" s="42" t="s">
        <v>19</v>
      </c>
      <c r="D136" s="106"/>
      <c r="E136" s="106"/>
      <c r="F136" s="107"/>
      <c r="G136" s="128"/>
      <c r="H136" s="60">
        <f>SUM(H134:H135)</f>
        <v>500.93</v>
      </c>
    </row>
    <row r="137" spans="1:8" ht="12.75">
      <c r="A137" s="98"/>
      <c r="B137" s="98"/>
      <c r="C137" s="42"/>
      <c r="D137" s="106"/>
      <c r="E137" s="106"/>
      <c r="F137" s="107"/>
      <c r="G137" s="170"/>
      <c r="H137" s="48"/>
    </row>
    <row r="138" spans="1:8" ht="12.75">
      <c r="A138" s="98"/>
      <c r="B138" s="98"/>
      <c r="C138" s="129" t="s">
        <v>36</v>
      </c>
      <c r="D138" s="57"/>
      <c r="E138" s="57"/>
      <c r="F138" s="57"/>
      <c r="G138" s="57"/>
      <c r="H138" s="58"/>
    </row>
    <row r="139" spans="1:8" ht="12.75" customHeight="1">
      <c r="A139" s="74" t="s">
        <v>48</v>
      </c>
      <c r="B139" s="74" t="s">
        <v>48</v>
      </c>
      <c r="C139" s="75"/>
      <c r="D139" s="11" t="s">
        <v>49</v>
      </c>
      <c r="E139" s="74" t="s">
        <v>8</v>
      </c>
      <c r="F139" s="130" t="s">
        <v>173</v>
      </c>
      <c r="G139" s="17" t="s">
        <v>193</v>
      </c>
      <c r="H139" s="17"/>
    </row>
    <row r="140" spans="1:8" ht="12.75" customHeight="1">
      <c r="A140" s="77" t="s">
        <v>50</v>
      </c>
      <c r="B140" s="78" t="s">
        <v>51</v>
      </c>
      <c r="C140" s="79" t="s">
        <v>6</v>
      </c>
      <c r="D140" s="11"/>
      <c r="E140" s="77" t="s">
        <v>11</v>
      </c>
      <c r="F140" s="130"/>
      <c r="G140" s="81" t="s">
        <v>12</v>
      </c>
      <c r="H140" s="82" t="s">
        <v>13</v>
      </c>
    </row>
    <row r="141" spans="1:8" ht="12.75">
      <c r="A141" s="83" t="s">
        <v>53</v>
      </c>
      <c r="B141" s="78"/>
      <c r="C141" s="84"/>
      <c r="D141" s="11"/>
      <c r="E141" s="83" t="s">
        <v>14</v>
      </c>
      <c r="F141" s="130"/>
      <c r="G141" s="81"/>
      <c r="H141" s="82"/>
    </row>
    <row r="142" spans="1:8" ht="12.75">
      <c r="A142" s="22" t="s">
        <v>37</v>
      </c>
      <c r="B142" s="22">
        <v>36</v>
      </c>
      <c r="C142" s="87" t="s">
        <v>227</v>
      </c>
      <c r="D142" s="115" t="s">
        <v>39</v>
      </c>
      <c r="E142" s="171">
        <v>1294.07</v>
      </c>
      <c r="F142" s="171">
        <v>1637.32</v>
      </c>
      <c r="G142" s="28">
        <v>2</v>
      </c>
      <c r="H142" s="28">
        <f>ROUND(F142*G142,2)</f>
        <v>3274.64</v>
      </c>
    </row>
    <row r="143" spans="1:8" ht="12.75">
      <c r="A143" s="131"/>
      <c r="B143" s="131"/>
      <c r="C143" s="56" t="s">
        <v>19</v>
      </c>
      <c r="D143" s="132"/>
      <c r="E143" s="132"/>
      <c r="F143" s="133"/>
      <c r="G143" s="134"/>
      <c r="H143" s="108">
        <f>SUM(H142)</f>
        <v>3274.64</v>
      </c>
    </row>
    <row r="144" spans="1:8" ht="12.75">
      <c r="A144" s="98"/>
      <c r="B144" s="98"/>
      <c r="C144" s="42"/>
      <c r="D144" s="106"/>
      <c r="E144" s="110"/>
      <c r="F144" s="107"/>
      <c r="G144" s="107"/>
      <c r="H144" s="48"/>
    </row>
    <row r="145" spans="1:8" ht="12.75" customHeight="1">
      <c r="A145" s="74" t="s">
        <v>48</v>
      </c>
      <c r="B145" s="74" t="s">
        <v>48</v>
      </c>
      <c r="C145" s="75"/>
      <c r="D145" s="11" t="s">
        <v>49</v>
      </c>
      <c r="E145" s="74" t="s">
        <v>8</v>
      </c>
      <c r="F145" s="130" t="s">
        <v>173</v>
      </c>
      <c r="G145" s="17" t="s">
        <v>193</v>
      </c>
      <c r="H145" s="17"/>
    </row>
    <row r="146" spans="1:8" ht="12.75" customHeight="1">
      <c r="A146" s="77" t="s">
        <v>50</v>
      </c>
      <c r="B146" s="78" t="s">
        <v>51</v>
      </c>
      <c r="C146" s="79" t="s">
        <v>6</v>
      </c>
      <c r="D146" s="11"/>
      <c r="E146" s="77" t="s">
        <v>11</v>
      </c>
      <c r="F146" s="130"/>
      <c r="G146" s="81" t="s">
        <v>12</v>
      </c>
      <c r="H146" s="82" t="s">
        <v>13</v>
      </c>
    </row>
    <row r="147" spans="1:8" ht="12.75">
      <c r="A147" s="83" t="s">
        <v>53</v>
      </c>
      <c r="B147" s="78"/>
      <c r="C147" s="84"/>
      <c r="D147" s="11"/>
      <c r="E147" s="83" t="s">
        <v>14</v>
      </c>
      <c r="F147" s="130"/>
      <c r="G147" s="81"/>
      <c r="H147" s="82"/>
    </row>
    <row r="148" spans="1:8" ht="12.75">
      <c r="A148" s="135"/>
      <c r="B148" s="23">
        <v>14</v>
      </c>
      <c r="C148" s="29" t="s">
        <v>177</v>
      </c>
      <c r="D148" s="30" t="s">
        <v>39</v>
      </c>
      <c r="E148" s="40"/>
      <c r="F148" s="40">
        <v>282.203333333333</v>
      </c>
      <c r="G148" s="28">
        <v>1</v>
      </c>
      <c r="H148" s="28">
        <f>ROUND(F148*G148,2)</f>
        <v>282.2</v>
      </c>
    </row>
    <row r="149" spans="1:8" ht="12.75">
      <c r="A149" s="136"/>
      <c r="B149" s="137"/>
      <c r="C149" s="138" t="s">
        <v>19</v>
      </c>
      <c r="D149" s="139"/>
      <c r="E149" s="140"/>
      <c r="F149" s="140"/>
      <c r="G149" s="141"/>
      <c r="H149" s="60">
        <f>SUM(H148)</f>
        <v>282.2</v>
      </c>
    </row>
    <row r="150" spans="1:8" ht="12.75">
      <c r="A150" s="98"/>
      <c r="B150" s="98"/>
      <c r="C150" s="42"/>
      <c r="D150" s="106"/>
      <c r="E150" s="106"/>
      <c r="F150" s="107"/>
      <c r="G150" s="107"/>
      <c r="H150" s="48"/>
    </row>
    <row r="151" spans="1:8" ht="12.75" customHeight="1">
      <c r="A151" s="74" t="s">
        <v>48</v>
      </c>
      <c r="B151" s="74" t="s">
        <v>48</v>
      </c>
      <c r="C151" s="75"/>
      <c r="D151" s="11" t="s">
        <v>49</v>
      </c>
      <c r="E151" s="74" t="s">
        <v>8</v>
      </c>
      <c r="F151" s="130" t="s">
        <v>173</v>
      </c>
      <c r="G151" s="17" t="s">
        <v>193</v>
      </c>
      <c r="H151" s="17"/>
    </row>
    <row r="152" spans="1:8" ht="12.75" customHeight="1">
      <c r="A152" s="77" t="s">
        <v>50</v>
      </c>
      <c r="B152" s="78" t="s">
        <v>51</v>
      </c>
      <c r="C152" s="79" t="s">
        <v>6</v>
      </c>
      <c r="D152" s="11"/>
      <c r="E152" s="77" t="s">
        <v>11</v>
      </c>
      <c r="F152" s="130"/>
      <c r="G152" s="81" t="s">
        <v>12</v>
      </c>
      <c r="H152" s="82" t="s">
        <v>13</v>
      </c>
    </row>
    <row r="153" spans="1:8" ht="12.75">
      <c r="A153" s="83" t="s">
        <v>53</v>
      </c>
      <c r="B153" s="78"/>
      <c r="C153" s="84"/>
      <c r="D153" s="11"/>
      <c r="E153" s="83" t="s">
        <v>14</v>
      </c>
      <c r="F153" s="130"/>
      <c r="G153" s="81"/>
      <c r="H153" s="82"/>
    </row>
    <row r="154" spans="1:8" ht="12.75">
      <c r="A154" s="135"/>
      <c r="B154" s="23">
        <v>19</v>
      </c>
      <c r="C154" s="29" t="s">
        <v>180</v>
      </c>
      <c r="D154" s="30" t="s">
        <v>181</v>
      </c>
      <c r="E154" s="40"/>
      <c r="F154" s="40">
        <v>850</v>
      </c>
      <c r="G154" s="28">
        <v>0.65</v>
      </c>
      <c r="H154" s="28">
        <f>ROUND(F154*G154,2)</f>
        <v>552.5</v>
      </c>
    </row>
    <row r="155" spans="1:8" ht="12.75">
      <c r="A155" s="136"/>
      <c r="B155" s="137"/>
      <c r="C155" s="138" t="s">
        <v>19</v>
      </c>
      <c r="D155" s="139"/>
      <c r="E155" s="140"/>
      <c r="F155" s="140"/>
      <c r="G155" s="141"/>
      <c r="H155" s="60">
        <f>SUM(H154)</f>
        <v>552.5</v>
      </c>
    </row>
    <row r="156" spans="1:8" ht="12.75">
      <c r="A156" s="98"/>
      <c r="B156" s="98"/>
      <c r="C156" s="2"/>
      <c r="D156" s="139"/>
      <c r="E156" s="42"/>
      <c r="F156" s="133"/>
      <c r="G156" s="107"/>
      <c r="H156" s="48"/>
    </row>
    <row r="157" spans="1:8" ht="12.75">
      <c r="A157" s="142"/>
      <c r="B157" s="142"/>
      <c r="C157" s="143" t="s">
        <v>182</v>
      </c>
      <c r="D157" s="139"/>
      <c r="E157" s="143"/>
      <c r="F157" s="144"/>
      <c r="G157" s="134"/>
      <c r="H157" s="60">
        <f>H155+H149+H143+H136+H128+H112+H95+H84</f>
        <v>540198.53</v>
      </c>
    </row>
    <row r="158" spans="1:8" ht="12.75">
      <c r="A158" s="131"/>
      <c r="B158" s="131"/>
      <c r="C158" s="56"/>
      <c r="D158" s="139"/>
      <c r="E158" s="132"/>
      <c r="F158" s="132"/>
      <c r="G158" s="107"/>
      <c r="H158" s="48"/>
    </row>
    <row r="159" spans="3:7" ht="15.75" customHeight="1">
      <c r="C159" s="145" t="s">
        <v>184</v>
      </c>
      <c r="D159" s="145"/>
      <c r="E159" s="145"/>
      <c r="F159" s="145"/>
      <c r="G159" s="172"/>
    </row>
    <row r="160" spans="3:8" ht="12.75" customHeight="1">
      <c r="C160" s="145" t="s">
        <v>185</v>
      </c>
      <c r="D160" s="145"/>
      <c r="E160" s="145"/>
      <c r="F160" s="145"/>
      <c r="G160" s="173"/>
      <c r="H160" s="173"/>
    </row>
    <row r="161" spans="1:8" ht="12.75">
      <c r="A161"/>
      <c r="B161"/>
      <c r="C161" s="61"/>
      <c r="D161" s="147"/>
      <c r="E161" s="148"/>
      <c r="F161" s="148"/>
      <c r="G161" s="174"/>
      <c r="H161" s="174"/>
    </row>
    <row r="162" spans="1:8" ht="15.75" customHeight="1">
      <c r="A162"/>
      <c r="B162"/>
      <c r="C162" s="151" t="s">
        <v>186</v>
      </c>
      <c r="D162" s="151"/>
      <c r="E162" s="151"/>
      <c r="F162" s="151"/>
      <c r="G162" s="174"/>
      <c r="H162" s="174"/>
    </row>
    <row r="163" spans="1:8" ht="12.75">
      <c r="A163"/>
      <c r="B163"/>
      <c r="C163" s="99"/>
      <c r="D163" s="153"/>
      <c r="E163" s="154"/>
      <c r="F163" s="154"/>
      <c r="G163" s="174"/>
      <c r="H163" s="174"/>
    </row>
    <row r="164" spans="1:8" ht="15.75" customHeight="1">
      <c r="A164"/>
      <c r="B164"/>
      <c r="C164" s="151" t="s">
        <v>187</v>
      </c>
      <c r="D164" s="151"/>
      <c r="E164" s="151"/>
      <c r="F164" s="151"/>
      <c r="G164" s="174"/>
      <c r="H164" s="174"/>
    </row>
    <row r="165" spans="1:8" ht="12.75">
      <c r="A165"/>
      <c r="B165"/>
      <c r="C165" s="157"/>
      <c r="D165" s="158"/>
      <c r="E165" s="159"/>
      <c r="F165" s="159"/>
      <c r="G165" s="174"/>
      <c r="H165" s="174"/>
    </row>
    <row r="166" spans="1:8" ht="12.75" customHeight="1">
      <c r="A166"/>
      <c r="B166"/>
      <c r="C166" s="145" t="s">
        <v>188</v>
      </c>
      <c r="D166" s="145"/>
      <c r="E166" s="145"/>
      <c r="F166" s="145"/>
      <c r="G166" s="174"/>
      <c r="H166" s="174"/>
    </row>
    <row r="167" spans="1:8" ht="15.75" customHeight="1">
      <c r="A167"/>
      <c r="B167"/>
      <c r="C167" s="145" t="s">
        <v>189</v>
      </c>
      <c r="D167" s="145"/>
      <c r="E167" s="145"/>
      <c r="F167" s="145"/>
      <c r="G167" s="174"/>
      <c r="H167" s="174"/>
    </row>
    <row r="168" spans="1:8" ht="12.75">
      <c r="A168"/>
      <c r="B168"/>
      <c r="C168" s="61"/>
      <c r="D168" s="147"/>
      <c r="E168" s="148"/>
      <c r="F168" s="148"/>
      <c r="G168" s="174"/>
      <c r="H168" s="174"/>
    </row>
    <row r="169" spans="1:8" ht="15.75" customHeight="1">
      <c r="A169"/>
      <c r="B169"/>
      <c r="C169" s="151" t="s">
        <v>190</v>
      </c>
      <c r="D169" s="151"/>
      <c r="E169" s="151"/>
      <c r="F169" s="151"/>
      <c r="G169" s="174"/>
      <c r="H169" s="174"/>
    </row>
    <row r="170" spans="1:8" ht="12.75">
      <c r="A170"/>
      <c r="B170"/>
      <c r="C170" s="99"/>
      <c r="D170" s="153"/>
      <c r="E170" s="154"/>
      <c r="F170" s="154"/>
      <c r="G170" s="174"/>
      <c r="H170" s="174"/>
    </row>
    <row r="171" spans="1:8" ht="15.75" customHeight="1">
      <c r="A171"/>
      <c r="B171"/>
      <c r="C171" s="151" t="s">
        <v>191</v>
      </c>
      <c r="D171" s="151"/>
      <c r="E171" s="151"/>
      <c r="F171" s="151"/>
      <c r="G171" s="174"/>
      <c r="H171" s="174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</sheetData>
  <sheetProtection selectLockedCells="1" selectUnlockedCells="1"/>
  <mergeCells count="103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7:A39"/>
    <mergeCell ref="B37:B39"/>
    <mergeCell ref="C37:C39"/>
    <mergeCell ref="D37:D39"/>
    <mergeCell ref="F37:F39"/>
    <mergeCell ref="G37:H37"/>
    <mergeCell ref="G38:G39"/>
    <mergeCell ref="H38:H39"/>
    <mergeCell ref="A46:F46"/>
    <mergeCell ref="A47:F47"/>
    <mergeCell ref="A48:F48"/>
    <mergeCell ref="D51:D53"/>
    <mergeCell ref="F51:F53"/>
    <mergeCell ref="G51:H51"/>
    <mergeCell ref="B52:B53"/>
    <mergeCell ref="G52:G53"/>
    <mergeCell ref="H52:H53"/>
    <mergeCell ref="D87:D89"/>
    <mergeCell ref="F87:F89"/>
    <mergeCell ref="G87:H87"/>
    <mergeCell ref="B88:B89"/>
    <mergeCell ref="G88:G89"/>
    <mergeCell ref="H88:H89"/>
    <mergeCell ref="D98:D100"/>
    <mergeCell ref="F98:F100"/>
    <mergeCell ref="G98:H98"/>
    <mergeCell ref="B99:B100"/>
    <mergeCell ref="G99:G100"/>
    <mergeCell ref="H99:H100"/>
    <mergeCell ref="A113:F113"/>
    <mergeCell ref="D115:D117"/>
    <mergeCell ref="F115:F117"/>
    <mergeCell ref="G115:H115"/>
    <mergeCell ref="B116:B117"/>
    <mergeCell ref="G116:G117"/>
    <mergeCell ref="H116:H117"/>
    <mergeCell ref="D131:D133"/>
    <mergeCell ref="F131:F133"/>
    <mergeCell ref="G131:H131"/>
    <mergeCell ref="B132:B133"/>
    <mergeCell ref="G132:G133"/>
    <mergeCell ref="H132:H133"/>
    <mergeCell ref="D139:D141"/>
    <mergeCell ref="F139:F141"/>
    <mergeCell ref="G139:H139"/>
    <mergeCell ref="B140:B141"/>
    <mergeCell ref="G140:G141"/>
    <mergeCell ref="H140:H141"/>
    <mergeCell ref="D145:D147"/>
    <mergeCell ref="F145:F147"/>
    <mergeCell ref="G145:H145"/>
    <mergeCell ref="B146:B147"/>
    <mergeCell ref="G146:G147"/>
    <mergeCell ref="H146:H147"/>
    <mergeCell ref="D151:D153"/>
    <mergeCell ref="F151:F153"/>
    <mergeCell ref="G151:H151"/>
    <mergeCell ref="B152:B153"/>
    <mergeCell ref="G152:G153"/>
    <mergeCell ref="H152:H153"/>
    <mergeCell ref="C159:F159"/>
    <mergeCell ref="C160:F160"/>
    <mergeCell ref="C162:F162"/>
    <mergeCell ref="C164:F164"/>
    <mergeCell ref="C166:F166"/>
    <mergeCell ref="C167:F167"/>
    <mergeCell ref="C169:F169"/>
    <mergeCell ref="C171:F171"/>
  </mergeCells>
  <printOptions/>
  <pageMargins left="0.7479166666666667" right="0.2361111111111111" top="0.39375" bottom="0.35416666666666663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64">
      <selection activeCell="A205" sqref="A205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529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198" t="s">
        <v>530</v>
      </c>
      <c r="D9" s="25"/>
      <c r="E9" s="26">
        <v>917.92</v>
      </c>
      <c r="F9" s="260">
        <v>1137.48</v>
      </c>
      <c r="G9" s="28">
        <v>3.08</v>
      </c>
      <c r="H9" s="28">
        <f>ROUND(F9*G9,2)</f>
        <v>3503.44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211">
        <v>1409.62</v>
      </c>
      <c r="G10" s="28">
        <v>1.56</v>
      </c>
      <c r="H10" s="28">
        <f>ROUND(F10*G10,2)</f>
        <v>2199.01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5702.450000000001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529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0">
        <v>1057.17</v>
      </c>
      <c r="G17" s="28">
        <v>1.555</v>
      </c>
      <c r="H17" s="28">
        <f>ROUND(F17*G17,2)</f>
        <v>1643.9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1643.9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529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31">
        <v>1421.89</v>
      </c>
      <c r="G24" s="28">
        <v>3.218</v>
      </c>
      <c r="H24" s="28">
        <f>ROUND(F24*G24,2)</f>
        <v>4575.64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31">
        <v>1057.17</v>
      </c>
      <c r="G25" s="28">
        <v>3.218</v>
      </c>
      <c r="H25" s="28">
        <f>ROUND(F25*G25,2)</f>
        <v>3401.97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7977.610000000001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529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31">
        <v>26.96</v>
      </c>
      <c r="G32" s="28">
        <v>5</v>
      </c>
      <c r="H32" s="28">
        <f>ROUND(F32*G32,2)</f>
        <v>134.8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28">
        <v>2639.46</v>
      </c>
      <c r="G33" s="160"/>
      <c r="H33" s="28">
        <f>ROUND(F33*G33,2)</f>
        <v>0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134.8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529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15648.000000000002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529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196</v>
      </c>
      <c r="D54" s="88" t="s">
        <v>33</v>
      </c>
      <c r="E54" s="31"/>
      <c r="F54" s="31"/>
      <c r="G54" s="26"/>
      <c r="H54" s="164"/>
    </row>
    <row r="55" spans="1:8" ht="12.75">
      <c r="A55" s="22" t="s">
        <v>15</v>
      </c>
      <c r="B55" s="86">
        <v>13</v>
      </c>
      <c r="C55" s="89" t="s">
        <v>197</v>
      </c>
      <c r="D55" s="88"/>
      <c r="E55" s="31">
        <v>1658.3</v>
      </c>
      <c r="F55" s="90">
        <v>510.36144032</v>
      </c>
      <c r="G55" s="28">
        <v>1</v>
      </c>
      <c r="H55" s="28">
        <f aca="true" t="shared" si="0" ref="H55:H62">ROUND(F55*G55,2)</f>
        <v>510.36</v>
      </c>
    </row>
    <row r="56" spans="1:8" ht="12.75">
      <c r="A56" s="22" t="s">
        <v>15</v>
      </c>
      <c r="B56" s="86"/>
      <c r="C56" s="87" t="s">
        <v>54</v>
      </c>
      <c r="D56" s="88" t="s">
        <v>55</v>
      </c>
      <c r="E56" s="31"/>
      <c r="F56" s="31"/>
      <c r="G56" s="28">
        <v>0</v>
      </c>
      <c r="H56" s="28">
        <f t="shared" si="0"/>
        <v>0</v>
      </c>
    </row>
    <row r="57" spans="1:8" ht="12.75">
      <c r="A57" s="22" t="s">
        <v>15</v>
      </c>
      <c r="B57" s="86">
        <v>15</v>
      </c>
      <c r="C57" s="89" t="s">
        <v>56</v>
      </c>
      <c r="D57" s="88"/>
      <c r="E57" s="31">
        <v>47.94</v>
      </c>
      <c r="F57" s="90">
        <v>589.9813763839999</v>
      </c>
      <c r="G57" s="28">
        <v>18.35</v>
      </c>
      <c r="H57" s="28">
        <f t="shared" si="0"/>
        <v>10826.16</v>
      </c>
    </row>
    <row r="58" spans="1:8" ht="12.75">
      <c r="A58" s="22" t="s">
        <v>15</v>
      </c>
      <c r="B58" s="86">
        <v>16</v>
      </c>
      <c r="C58" s="89" t="s">
        <v>57</v>
      </c>
      <c r="D58" s="88"/>
      <c r="E58" s="31">
        <v>60.97</v>
      </c>
      <c r="F58" s="90">
        <v>631.2994127360001</v>
      </c>
      <c r="G58" s="28">
        <v>17</v>
      </c>
      <c r="H58" s="28">
        <f t="shared" si="0"/>
        <v>10732.09</v>
      </c>
    </row>
    <row r="59" spans="1:8" ht="12.75">
      <c r="A59" s="22" t="s">
        <v>15</v>
      </c>
      <c r="B59" s="86">
        <v>17</v>
      </c>
      <c r="C59" s="89" t="s">
        <v>58</v>
      </c>
      <c r="D59" s="88"/>
      <c r="E59" s="31">
        <v>82.53</v>
      </c>
      <c r="F59" s="90">
        <v>684.5120802560001</v>
      </c>
      <c r="G59" s="28">
        <v>20.5</v>
      </c>
      <c r="H59" s="28">
        <f t="shared" si="0"/>
        <v>14032.5</v>
      </c>
    </row>
    <row r="60" spans="1:8" ht="12.75">
      <c r="A60" s="22" t="s">
        <v>15</v>
      </c>
      <c r="B60" s="86">
        <v>18</v>
      </c>
      <c r="C60" s="89" t="s">
        <v>59</v>
      </c>
      <c r="D60" s="88"/>
      <c r="E60" s="31">
        <v>171.46</v>
      </c>
      <c r="F60" s="90">
        <v>815.378316608</v>
      </c>
      <c r="G60" s="28">
        <v>1.75</v>
      </c>
      <c r="H60" s="28">
        <f t="shared" si="0"/>
        <v>1426.91</v>
      </c>
    </row>
    <row r="61" spans="1:8" ht="12.75">
      <c r="A61" s="22" t="s">
        <v>15</v>
      </c>
      <c r="B61" s="86">
        <v>19</v>
      </c>
      <c r="C61" s="89" t="s">
        <v>60</v>
      </c>
      <c r="D61" s="88"/>
      <c r="E61" s="31">
        <v>177.05</v>
      </c>
      <c r="F61" s="90">
        <v>849.762584128</v>
      </c>
      <c r="G61" s="28">
        <v>6</v>
      </c>
      <c r="H61" s="28">
        <f t="shared" si="0"/>
        <v>5098.58</v>
      </c>
    </row>
    <row r="62" spans="1:8" ht="12.75">
      <c r="A62" s="22" t="s">
        <v>15</v>
      </c>
      <c r="B62" s="86">
        <v>20</v>
      </c>
      <c r="C62" s="89" t="s">
        <v>61</v>
      </c>
      <c r="D62" s="88"/>
      <c r="E62" s="31">
        <v>199.87</v>
      </c>
      <c r="F62" s="90">
        <v>902.61662048</v>
      </c>
      <c r="G62" s="28">
        <v>12</v>
      </c>
      <c r="H62" s="28">
        <f t="shared" si="0"/>
        <v>10831.4</v>
      </c>
    </row>
    <row r="63" spans="1:8" ht="12.75">
      <c r="A63" s="22" t="s">
        <v>15</v>
      </c>
      <c r="B63" s="86"/>
      <c r="C63" s="87" t="s">
        <v>531</v>
      </c>
      <c r="D63" s="88" t="s">
        <v>55</v>
      </c>
      <c r="E63" s="31"/>
      <c r="F63" s="31"/>
      <c r="G63" s="26"/>
      <c r="H63" s="165"/>
    </row>
    <row r="64" spans="1:8" ht="12.75">
      <c r="A64" s="22" t="s">
        <v>15</v>
      </c>
      <c r="B64" s="86">
        <v>23</v>
      </c>
      <c r="C64" s="89" t="s">
        <v>62</v>
      </c>
      <c r="D64" s="88"/>
      <c r="E64" s="31">
        <v>241.48</v>
      </c>
      <c r="F64" s="90">
        <v>759.0517133300002</v>
      </c>
      <c r="G64" s="28">
        <v>8.25</v>
      </c>
      <c r="H64" s="28">
        <f>ROUND(F64*G64,2)</f>
        <v>6262.18</v>
      </c>
    </row>
    <row r="65" spans="1:8" ht="12.75">
      <c r="A65" s="22" t="s">
        <v>15</v>
      </c>
      <c r="B65" s="86">
        <v>24</v>
      </c>
      <c r="C65" s="89" t="s">
        <v>63</v>
      </c>
      <c r="D65" s="88"/>
      <c r="E65" s="31">
        <v>296.26</v>
      </c>
      <c r="F65" s="90">
        <v>879.8115153160003</v>
      </c>
      <c r="G65" s="28">
        <v>6.5</v>
      </c>
      <c r="H65" s="28">
        <f>ROUND(F65*G65,2)</f>
        <v>5718.77</v>
      </c>
    </row>
    <row r="66" spans="1:8" ht="12.75">
      <c r="A66" s="22" t="s">
        <v>15</v>
      </c>
      <c r="B66" s="86"/>
      <c r="C66" s="87" t="s">
        <v>481</v>
      </c>
      <c r="D66" s="88" t="s">
        <v>167</v>
      </c>
      <c r="E66" s="31"/>
      <c r="F66" s="31"/>
      <c r="G66" s="26"/>
      <c r="H66" s="165"/>
    </row>
    <row r="67" spans="1:8" ht="12.75">
      <c r="A67" s="22" t="s">
        <v>15</v>
      </c>
      <c r="B67" s="86">
        <v>29</v>
      </c>
      <c r="C67" s="89" t="s">
        <v>63</v>
      </c>
      <c r="D67" s="88"/>
      <c r="E67" s="31">
        <v>296.26</v>
      </c>
      <c r="F67" s="90">
        <v>932.0583792340002</v>
      </c>
      <c r="G67" s="28">
        <v>10</v>
      </c>
      <c r="H67" s="28">
        <f>ROUND(F67*G67,2)</f>
        <v>9320.58</v>
      </c>
    </row>
    <row r="68" spans="1:8" ht="12.75">
      <c r="A68" s="22" t="s">
        <v>15</v>
      </c>
      <c r="B68" s="86">
        <v>30</v>
      </c>
      <c r="C68" s="89" t="s">
        <v>64</v>
      </c>
      <c r="D68" s="88"/>
      <c r="E68" s="31">
        <v>450.77</v>
      </c>
      <c r="F68" s="90">
        <v>1176.3111883220004</v>
      </c>
      <c r="G68" s="28">
        <v>3</v>
      </c>
      <c r="H68" s="28">
        <f>ROUND(F68*G68,2)</f>
        <v>3528.93</v>
      </c>
    </row>
    <row r="69" spans="1:8" ht="12.75">
      <c r="A69" s="22" t="s">
        <v>15</v>
      </c>
      <c r="B69" s="86"/>
      <c r="C69" s="87" t="s">
        <v>67</v>
      </c>
      <c r="D69" s="88" t="s">
        <v>55</v>
      </c>
      <c r="E69" s="31"/>
      <c r="F69" s="31"/>
      <c r="G69" s="26"/>
      <c r="H69" s="164"/>
    </row>
    <row r="70" spans="1:8" ht="12.75">
      <c r="A70" s="22" t="s">
        <v>15</v>
      </c>
      <c r="B70" s="86">
        <v>34</v>
      </c>
      <c r="C70" s="89" t="s">
        <v>66</v>
      </c>
      <c r="D70" s="88"/>
      <c r="E70" s="31">
        <v>308.32</v>
      </c>
      <c r="F70" s="90">
        <v>976.9461832000001</v>
      </c>
      <c r="G70" s="28">
        <v>3</v>
      </c>
      <c r="H70" s="28">
        <f>ROUND(F70*G70,2)</f>
        <v>2930.84</v>
      </c>
    </row>
    <row r="71" spans="1:8" ht="12.75">
      <c r="A71" s="22" t="s">
        <v>15</v>
      </c>
      <c r="B71" s="86">
        <v>35</v>
      </c>
      <c r="C71" s="87" t="s">
        <v>68</v>
      </c>
      <c r="D71" s="88" t="s">
        <v>69</v>
      </c>
      <c r="E71" s="31">
        <v>13.1</v>
      </c>
      <c r="F71" s="90">
        <v>148.86607922</v>
      </c>
      <c r="G71" s="28">
        <v>4</v>
      </c>
      <c r="H71" s="28">
        <f>ROUND(F71*G71,2)</f>
        <v>595.46</v>
      </c>
    </row>
    <row r="72" spans="1:8" ht="12.75">
      <c r="A72" s="22" t="s">
        <v>15</v>
      </c>
      <c r="B72" s="86"/>
      <c r="C72" s="87" t="s">
        <v>70</v>
      </c>
      <c r="D72" s="88" t="s">
        <v>71</v>
      </c>
      <c r="E72" s="31"/>
      <c r="F72" s="31"/>
      <c r="G72" s="26"/>
      <c r="H72" s="165"/>
    </row>
    <row r="73" spans="1:8" ht="12.75">
      <c r="A73" s="22" t="s">
        <v>15</v>
      </c>
      <c r="B73" s="86">
        <v>40</v>
      </c>
      <c r="C73" s="89" t="s">
        <v>72</v>
      </c>
      <c r="D73" s="88"/>
      <c r="E73" s="31">
        <v>70.92</v>
      </c>
      <c r="F73" s="90">
        <v>217.09327922</v>
      </c>
      <c r="G73" s="28">
        <v>5</v>
      </c>
      <c r="H73" s="28">
        <f>ROUND(F73*G73,2)</f>
        <v>1085.47</v>
      </c>
    </row>
    <row r="74" spans="1:8" ht="12.75">
      <c r="A74" s="22" t="s">
        <v>15</v>
      </c>
      <c r="B74" s="86"/>
      <c r="C74" s="87" t="s">
        <v>73</v>
      </c>
      <c r="D74" s="88" t="s">
        <v>33</v>
      </c>
      <c r="E74" s="31"/>
      <c r="F74" s="31"/>
      <c r="G74" s="26"/>
      <c r="H74" s="164"/>
    </row>
    <row r="75" spans="1:8" ht="12.75">
      <c r="A75" s="22" t="s">
        <v>15</v>
      </c>
      <c r="B75" s="86">
        <v>48</v>
      </c>
      <c r="C75" s="89" t="s">
        <v>75</v>
      </c>
      <c r="D75" s="88"/>
      <c r="E75" s="31">
        <v>1773.27</v>
      </c>
      <c r="F75" s="90">
        <v>2838.925960704</v>
      </c>
      <c r="G75" s="28">
        <v>2</v>
      </c>
      <c r="H75" s="28">
        <f>ROUND(F75*G75,2)</f>
        <v>5677.85</v>
      </c>
    </row>
    <row r="76" spans="1:8" ht="12.75">
      <c r="A76" s="22" t="s">
        <v>15</v>
      </c>
      <c r="B76" s="86">
        <v>53</v>
      </c>
      <c r="C76" s="87" t="s">
        <v>78</v>
      </c>
      <c r="D76" s="88" t="s">
        <v>33</v>
      </c>
      <c r="E76" s="31">
        <v>92.22</v>
      </c>
      <c r="F76" s="90">
        <v>237.400690416</v>
      </c>
      <c r="G76" s="28">
        <v>23</v>
      </c>
      <c r="H76" s="28">
        <f>ROUND(F76*G76,2)</f>
        <v>5460.22</v>
      </c>
    </row>
    <row r="77" spans="1:8" ht="12.75">
      <c r="A77" s="22" t="s">
        <v>15</v>
      </c>
      <c r="B77" s="86">
        <v>54</v>
      </c>
      <c r="C77" s="87" t="s">
        <v>79</v>
      </c>
      <c r="D77" s="88" t="s">
        <v>33</v>
      </c>
      <c r="E77" s="31">
        <v>245.01</v>
      </c>
      <c r="F77" s="90">
        <v>417.69189041600004</v>
      </c>
      <c r="G77" s="28">
        <v>14</v>
      </c>
      <c r="H77" s="28">
        <f>ROUND(F77*G77,2)</f>
        <v>5847.69</v>
      </c>
    </row>
    <row r="78" spans="1:8" ht="12.75">
      <c r="A78" s="22" t="s">
        <v>15</v>
      </c>
      <c r="B78" s="86">
        <v>55</v>
      </c>
      <c r="C78" s="87" t="s">
        <v>80</v>
      </c>
      <c r="D78" s="88" t="s">
        <v>33</v>
      </c>
      <c r="E78" s="31">
        <v>428.36</v>
      </c>
      <c r="F78" s="90">
        <v>634.053690416</v>
      </c>
      <c r="G78" s="28">
        <v>0</v>
      </c>
      <c r="H78" s="28">
        <f>ROUND(F78*G78,2)</f>
        <v>0</v>
      </c>
    </row>
    <row r="79" spans="1:8" ht="12.75">
      <c r="A79" s="22" t="s">
        <v>15</v>
      </c>
      <c r="B79" s="86"/>
      <c r="C79" s="105" t="s">
        <v>198</v>
      </c>
      <c r="D79" s="88"/>
      <c r="E79" s="31"/>
      <c r="F79" s="31"/>
      <c r="G79" s="26"/>
      <c r="H79" s="164"/>
    </row>
    <row r="80" spans="1:8" ht="12.75">
      <c r="A80" s="22" t="s">
        <v>15</v>
      </c>
      <c r="B80" s="86">
        <v>56</v>
      </c>
      <c r="C80" s="89" t="s">
        <v>199</v>
      </c>
      <c r="D80" s="88" t="s">
        <v>33</v>
      </c>
      <c r="E80" s="31">
        <v>28.05</v>
      </c>
      <c r="F80" s="90">
        <v>295.792815112</v>
      </c>
      <c r="G80" s="28">
        <v>4</v>
      </c>
      <c r="H80" s="28">
        <f>ROUND(F80*G80,2)</f>
        <v>1183.17</v>
      </c>
    </row>
    <row r="81" spans="1:8" ht="12.75">
      <c r="A81" s="22" t="s">
        <v>15</v>
      </c>
      <c r="B81" s="86"/>
      <c r="C81" s="87" t="s">
        <v>82</v>
      </c>
      <c r="D81" s="88" t="s">
        <v>39</v>
      </c>
      <c r="E81" s="31"/>
      <c r="F81" s="31"/>
      <c r="G81" s="26"/>
      <c r="H81" s="164"/>
    </row>
    <row r="82" spans="1:8" ht="12.75">
      <c r="A82" s="22" t="s">
        <v>15</v>
      </c>
      <c r="B82" s="86">
        <v>58</v>
      </c>
      <c r="C82" s="89" t="s">
        <v>83</v>
      </c>
      <c r="D82" s="88"/>
      <c r="E82" s="31">
        <v>108.4</v>
      </c>
      <c r="F82" s="90">
        <v>292.755373952</v>
      </c>
      <c r="G82" s="28">
        <v>6</v>
      </c>
      <c r="H82" s="28">
        <f aca="true" t="shared" si="1" ref="H82:H97">ROUND(F82*G82,2)</f>
        <v>1756.53</v>
      </c>
    </row>
    <row r="83" spans="1:8" ht="12.75">
      <c r="A83" s="38" t="s">
        <v>15</v>
      </c>
      <c r="B83" s="92">
        <v>65</v>
      </c>
      <c r="C83" s="87" t="s">
        <v>392</v>
      </c>
      <c r="D83" s="88" t="s">
        <v>33</v>
      </c>
      <c r="E83" s="31">
        <v>242.38</v>
      </c>
      <c r="F83" s="90">
        <v>420.4066540000001</v>
      </c>
      <c r="G83" s="28">
        <v>1</v>
      </c>
      <c r="H83" s="28">
        <f t="shared" si="1"/>
        <v>420.41</v>
      </c>
    </row>
    <row r="84" spans="1:8" ht="12.75">
      <c r="A84" s="38" t="s">
        <v>15</v>
      </c>
      <c r="B84" s="86">
        <v>66</v>
      </c>
      <c r="C84" s="87" t="s">
        <v>84</v>
      </c>
      <c r="D84" s="88" t="s">
        <v>33</v>
      </c>
      <c r="E84" s="31">
        <v>21.59</v>
      </c>
      <c r="F84" s="90">
        <v>116.40959925199999</v>
      </c>
      <c r="G84" s="28">
        <v>31</v>
      </c>
      <c r="H84" s="28">
        <f t="shared" si="1"/>
        <v>3608.7</v>
      </c>
    </row>
    <row r="85" spans="1:8" ht="12.75">
      <c r="A85" s="38" t="s">
        <v>15</v>
      </c>
      <c r="B85" s="92">
        <v>67</v>
      </c>
      <c r="C85" s="87" t="s">
        <v>85</v>
      </c>
      <c r="D85" s="88" t="s">
        <v>33</v>
      </c>
      <c r="E85" s="31">
        <v>11.31</v>
      </c>
      <c r="F85" s="90">
        <v>48.59463285600002</v>
      </c>
      <c r="G85" s="28">
        <v>61</v>
      </c>
      <c r="H85" s="28">
        <f t="shared" si="1"/>
        <v>2964.27</v>
      </c>
    </row>
    <row r="86" spans="1:8" ht="12.75">
      <c r="A86" s="38" t="s">
        <v>15</v>
      </c>
      <c r="B86" s="86">
        <v>78</v>
      </c>
      <c r="C86" s="87" t="s">
        <v>86</v>
      </c>
      <c r="D86" s="88" t="s">
        <v>87</v>
      </c>
      <c r="E86" s="31">
        <v>8.61</v>
      </c>
      <c r="F86" s="90">
        <v>44.460143228</v>
      </c>
      <c r="G86" s="28">
        <v>1</v>
      </c>
      <c r="H86" s="28">
        <f t="shared" si="1"/>
        <v>44.46</v>
      </c>
    </row>
    <row r="87" spans="1:8" ht="12.75">
      <c r="A87" s="38" t="s">
        <v>15</v>
      </c>
      <c r="B87" s="86">
        <v>90</v>
      </c>
      <c r="C87" s="87" t="s">
        <v>90</v>
      </c>
      <c r="D87" s="93" t="s">
        <v>91</v>
      </c>
      <c r="E87" s="59">
        <v>140.87</v>
      </c>
      <c r="F87" s="90">
        <v>544.032750904</v>
      </c>
      <c r="G87" s="28">
        <v>3</v>
      </c>
      <c r="H87" s="28">
        <f t="shared" si="1"/>
        <v>1632.1</v>
      </c>
    </row>
    <row r="88" spans="1:8" ht="12.75">
      <c r="A88" s="38" t="s">
        <v>15</v>
      </c>
      <c r="B88" s="92">
        <v>91</v>
      </c>
      <c r="C88" s="87" t="s">
        <v>92</v>
      </c>
      <c r="D88" s="93" t="s">
        <v>41</v>
      </c>
      <c r="E88" s="59"/>
      <c r="F88" s="90">
        <v>99.50326330000001</v>
      </c>
      <c r="G88" s="28">
        <v>12</v>
      </c>
      <c r="H88" s="28">
        <f t="shared" si="1"/>
        <v>1194.04</v>
      </c>
    </row>
    <row r="89" spans="1:8" ht="12.75">
      <c r="A89" s="38" t="s">
        <v>96</v>
      </c>
      <c r="B89" s="94">
        <v>106</v>
      </c>
      <c r="C89" s="96" t="s">
        <v>429</v>
      </c>
      <c r="D89" s="30" t="s">
        <v>39</v>
      </c>
      <c r="E89" s="95"/>
      <c r="F89" s="90">
        <v>61.35493102600001</v>
      </c>
      <c r="G89" s="28">
        <v>1</v>
      </c>
      <c r="H89" s="28">
        <f t="shared" si="1"/>
        <v>61.35</v>
      </c>
    </row>
    <row r="90" spans="1:8" ht="12.75">
      <c r="A90" s="38" t="s">
        <v>96</v>
      </c>
      <c r="B90" s="94">
        <v>107</v>
      </c>
      <c r="C90" s="96" t="s">
        <v>532</v>
      </c>
      <c r="D90" s="30" t="s">
        <v>39</v>
      </c>
      <c r="E90" s="95"/>
      <c r="F90" s="90">
        <v>93.55410216199999</v>
      </c>
      <c r="G90" s="28">
        <v>1</v>
      </c>
      <c r="H90" s="28">
        <f t="shared" si="1"/>
        <v>93.55</v>
      </c>
    </row>
    <row r="91" spans="1:8" ht="12.75">
      <c r="A91" s="38" t="s">
        <v>96</v>
      </c>
      <c r="B91" s="94">
        <v>111</v>
      </c>
      <c r="C91" s="29" t="s">
        <v>99</v>
      </c>
      <c r="D91" s="30" t="s">
        <v>100</v>
      </c>
      <c r="E91" s="95"/>
      <c r="F91" s="90"/>
      <c r="G91" s="28">
        <v>0</v>
      </c>
      <c r="H91" s="28">
        <f t="shared" si="1"/>
        <v>0</v>
      </c>
    </row>
    <row r="92" spans="1:8" ht="12.75">
      <c r="A92" s="38" t="s">
        <v>96</v>
      </c>
      <c r="B92" s="94">
        <v>112</v>
      </c>
      <c r="C92" s="96" t="s">
        <v>101</v>
      </c>
      <c r="D92" s="30" t="s">
        <v>102</v>
      </c>
      <c r="E92" s="95">
        <v>12.03</v>
      </c>
      <c r="F92" s="90">
        <v>127.68838868200002</v>
      </c>
      <c r="G92" s="28">
        <v>11</v>
      </c>
      <c r="H92" s="28">
        <f t="shared" si="1"/>
        <v>1404.57</v>
      </c>
    </row>
    <row r="93" spans="1:8" ht="12.75">
      <c r="A93" s="38" t="s">
        <v>96</v>
      </c>
      <c r="B93" s="94"/>
      <c r="C93" s="29" t="s">
        <v>103</v>
      </c>
      <c r="D93" s="30"/>
      <c r="E93" s="95"/>
      <c r="F93" s="95">
        <v>206.96678766400004</v>
      </c>
      <c r="G93" s="28">
        <v>195.97</v>
      </c>
      <c r="H93" s="28">
        <f t="shared" si="1"/>
        <v>40559.28</v>
      </c>
    </row>
    <row r="94" spans="1:8" ht="12.75">
      <c r="A94" s="38" t="s">
        <v>96</v>
      </c>
      <c r="B94" s="94">
        <v>116</v>
      </c>
      <c r="C94" s="29" t="s">
        <v>104</v>
      </c>
      <c r="D94" s="30" t="s">
        <v>102</v>
      </c>
      <c r="E94" s="95">
        <v>4.24</v>
      </c>
      <c r="F94" s="90">
        <v>0</v>
      </c>
      <c r="G94" s="28">
        <v>0</v>
      </c>
      <c r="H94" s="28">
        <f t="shared" si="1"/>
        <v>0</v>
      </c>
    </row>
    <row r="95" spans="1:8" ht="12.75">
      <c r="A95" s="38" t="s">
        <v>96</v>
      </c>
      <c r="B95" s="94"/>
      <c r="C95" s="96" t="s">
        <v>105</v>
      </c>
      <c r="D95" s="30" t="s">
        <v>230</v>
      </c>
      <c r="E95" s="95"/>
      <c r="F95" s="95">
        <v>58.49499553400001</v>
      </c>
      <c r="G95" s="28">
        <v>2</v>
      </c>
      <c r="H95" s="28">
        <f t="shared" si="1"/>
        <v>116.99</v>
      </c>
    </row>
    <row r="96" spans="1:8" ht="12.75">
      <c r="A96" s="38" t="s">
        <v>15</v>
      </c>
      <c r="B96" s="86">
        <v>132</v>
      </c>
      <c r="C96" s="87" t="s">
        <v>110</v>
      </c>
      <c r="D96" s="93" t="s">
        <v>41</v>
      </c>
      <c r="E96" s="59">
        <v>954.31</v>
      </c>
      <c r="F96" s="90">
        <v>1478.3259015679998</v>
      </c>
      <c r="G96" s="28">
        <v>3</v>
      </c>
      <c r="H96" s="28">
        <f t="shared" si="1"/>
        <v>4434.98</v>
      </c>
    </row>
    <row r="97" spans="1:8" ht="12.75">
      <c r="A97" s="38" t="s">
        <v>96</v>
      </c>
      <c r="B97" s="86">
        <v>144</v>
      </c>
      <c r="C97" s="105" t="s">
        <v>461</v>
      </c>
      <c r="D97" s="88" t="s">
        <v>126</v>
      </c>
      <c r="E97" s="259">
        <v>101.31</v>
      </c>
      <c r="F97" s="90">
        <v>546.53198431</v>
      </c>
      <c r="G97" s="28">
        <v>12</v>
      </c>
      <c r="H97" s="28">
        <f t="shared" si="1"/>
        <v>6558.38</v>
      </c>
    </row>
    <row r="98" spans="1:8" ht="12.75">
      <c r="A98" s="97"/>
      <c r="B98" s="98"/>
      <c r="C98" s="99"/>
      <c r="D98" s="100"/>
      <c r="E98" s="2"/>
      <c r="F98" s="40"/>
      <c r="G98" s="101"/>
      <c r="H98" s="290">
        <f>SUM(H55:H97)</f>
        <v>165918.77000000005</v>
      </c>
    </row>
    <row r="99" spans="1:8" ht="12.75">
      <c r="A99" s="97"/>
      <c r="B99" s="98"/>
      <c r="C99" s="35"/>
      <c r="D99" s="100"/>
      <c r="E99" s="2"/>
      <c r="F99" s="2"/>
      <c r="G99" s="101"/>
      <c r="H99" s="10"/>
    </row>
    <row r="100" spans="1:8" ht="12.75">
      <c r="A100" s="97"/>
      <c r="B100" s="98"/>
      <c r="C100" s="179"/>
      <c r="D100" s="98"/>
      <c r="E100" s="2"/>
      <c r="F100" s="2"/>
      <c r="G100" s="177"/>
      <c r="H100" s="178"/>
    </row>
    <row r="101" spans="1:8" ht="12.75">
      <c r="A101" s="67" t="s">
        <v>112</v>
      </c>
      <c r="B101" s="68"/>
      <c r="C101" s="69"/>
      <c r="D101" s="70"/>
      <c r="E101" s="70"/>
      <c r="F101" s="71"/>
      <c r="G101" s="100"/>
      <c r="H101" s="73"/>
    </row>
    <row r="102" spans="1:8" ht="12.75" customHeight="1">
      <c r="A102" s="74" t="s">
        <v>48</v>
      </c>
      <c r="B102" s="74" t="s">
        <v>48</v>
      </c>
      <c r="C102" s="75"/>
      <c r="D102" s="11" t="s">
        <v>49</v>
      </c>
      <c r="E102" s="74" t="s">
        <v>8</v>
      </c>
      <c r="F102" s="102" t="s">
        <v>9</v>
      </c>
      <c r="G102" s="17" t="s">
        <v>529</v>
      </c>
      <c r="H102" s="17"/>
    </row>
    <row r="103" spans="1:8" ht="12.75" customHeight="1">
      <c r="A103" s="77" t="s">
        <v>50</v>
      </c>
      <c r="B103" s="78" t="s">
        <v>51</v>
      </c>
      <c r="C103" s="79" t="s">
        <v>6</v>
      </c>
      <c r="D103" s="11"/>
      <c r="E103" s="77" t="s">
        <v>11</v>
      </c>
      <c r="F103" s="103" t="s">
        <v>52</v>
      </c>
      <c r="G103" s="81" t="s">
        <v>12</v>
      </c>
      <c r="H103" s="82" t="s">
        <v>13</v>
      </c>
    </row>
    <row r="104" spans="1:8" ht="12.75">
      <c r="A104" s="83" t="s">
        <v>53</v>
      </c>
      <c r="B104" s="78"/>
      <c r="C104" s="84"/>
      <c r="D104" s="11"/>
      <c r="E104" s="83" t="s">
        <v>14</v>
      </c>
      <c r="F104" s="104"/>
      <c r="G104" s="81"/>
      <c r="H104" s="82"/>
    </row>
    <row r="105" spans="1:8" ht="12.75">
      <c r="A105" s="38" t="s">
        <v>21</v>
      </c>
      <c r="B105" s="92">
        <v>19</v>
      </c>
      <c r="C105" s="87" t="s">
        <v>234</v>
      </c>
      <c r="D105" s="88" t="s">
        <v>126</v>
      </c>
      <c r="E105" s="31">
        <v>37.02</v>
      </c>
      <c r="F105" s="31">
        <v>57.188568460000006</v>
      </c>
      <c r="G105" s="28">
        <v>4.8</v>
      </c>
      <c r="H105" s="28">
        <f>ROUND(F105*G105,2)</f>
        <v>274.51</v>
      </c>
    </row>
    <row r="106" spans="1:8" ht="12.75">
      <c r="A106" s="38" t="s">
        <v>21</v>
      </c>
      <c r="B106" s="92">
        <v>29</v>
      </c>
      <c r="C106" s="87" t="s">
        <v>235</v>
      </c>
      <c r="D106" s="88" t="s">
        <v>126</v>
      </c>
      <c r="E106" s="31">
        <v>38.51</v>
      </c>
      <c r="F106" s="31">
        <v>195.24431811199997</v>
      </c>
      <c r="G106" s="28">
        <v>4.9</v>
      </c>
      <c r="H106" s="28">
        <f>ROUND(F106*G106,2)</f>
        <v>956.7</v>
      </c>
    </row>
    <row r="107" spans="1:8" ht="12.75">
      <c r="A107" s="38" t="s">
        <v>21</v>
      </c>
      <c r="B107" s="92">
        <v>30</v>
      </c>
      <c r="C107" s="87" t="s">
        <v>236</v>
      </c>
      <c r="D107" s="88" t="s">
        <v>167</v>
      </c>
      <c r="E107" s="31">
        <v>77.92</v>
      </c>
      <c r="F107" s="31">
        <v>154.526463172</v>
      </c>
      <c r="G107" s="28">
        <v>2</v>
      </c>
      <c r="H107" s="28">
        <f>ROUND(F107*G107,2)</f>
        <v>309.05</v>
      </c>
    </row>
    <row r="108" spans="1:8" ht="12.75">
      <c r="A108" s="38" t="s">
        <v>21</v>
      </c>
      <c r="B108" s="86">
        <v>63</v>
      </c>
      <c r="C108" s="29" t="s">
        <v>393</v>
      </c>
      <c r="D108" s="30" t="s">
        <v>118</v>
      </c>
      <c r="E108" s="95"/>
      <c r="F108" s="95">
        <v>1150.87598784</v>
      </c>
      <c r="G108" s="28">
        <v>7.75</v>
      </c>
      <c r="H108" s="28">
        <f>ROUND(F108*G108,2)</f>
        <v>8919.29</v>
      </c>
    </row>
    <row r="109" spans="1:8" ht="12.75">
      <c r="A109" s="98"/>
      <c r="B109" s="98"/>
      <c r="C109" s="42" t="s">
        <v>19</v>
      </c>
      <c r="D109" s="106"/>
      <c r="E109" s="2"/>
      <c r="F109" s="2"/>
      <c r="G109" s="107"/>
      <c r="H109" s="108">
        <f>SUM(H105:H108)</f>
        <v>10459.550000000001</v>
      </c>
    </row>
    <row r="110" spans="1:8" ht="12.75">
      <c r="A110" s="98"/>
      <c r="B110" s="98"/>
      <c r="C110" s="42"/>
      <c r="D110" s="106"/>
      <c r="E110" s="2"/>
      <c r="F110" s="2"/>
      <c r="G110" s="107"/>
      <c r="H110" s="48"/>
    </row>
    <row r="111" spans="1:8" ht="12.75">
      <c r="A111" s="100"/>
      <c r="B111" s="98"/>
      <c r="C111" s="180"/>
      <c r="D111" s="114"/>
      <c r="E111" s="114"/>
      <c r="F111" s="57"/>
      <c r="G111" s="57"/>
      <c r="H111" s="58"/>
    </row>
    <row r="112" spans="1:8" ht="12.75">
      <c r="A112" s="67" t="s">
        <v>122</v>
      </c>
      <c r="B112" s="68"/>
      <c r="C112" s="69"/>
      <c r="D112" s="70"/>
      <c r="E112" s="70"/>
      <c r="F112" s="109"/>
      <c r="G112" s="110"/>
      <c r="H112" s="111"/>
    </row>
    <row r="113" spans="1:8" ht="13.5" customHeight="1">
      <c r="A113" s="74" t="s">
        <v>48</v>
      </c>
      <c r="B113" s="74" t="s">
        <v>48</v>
      </c>
      <c r="C113" s="75"/>
      <c r="D113" s="11" t="s">
        <v>49</v>
      </c>
      <c r="E113" s="74" t="s">
        <v>8</v>
      </c>
      <c r="F113" s="102" t="s">
        <v>9</v>
      </c>
      <c r="G113" s="17" t="s">
        <v>529</v>
      </c>
      <c r="H113" s="17"/>
    </row>
    <row r="114" spans="1:8" ht="12.75" customHeight="1">
      <c r="A114" s="77" t="s">
        <v>50</v>
      </c>
      <c r="B114" s="78" t="s">
        <v>51</v>
      </c>
      <c r="C114" s="79" t="s">
        <v>6</v>
      </c>
      <c r="D114" s="11"/>
      <c r="E114" s="77" t="s">
        <v>11</v>
      </c>
      <c r="F114" s="103" t="s">
        <v>52</v>
      </c>
      <c r="G114" s="81" t="s">
        <v>12</v>
      </c>
      <c r="H114" s="82" t="s">
        <v>13</v>
      </c>
    </row>
    <row r="115" spans="1:8" ht="12.75">
      <c r="A115" s="83" t="s">
        <v>53</v>
      </c>
      <c r="B115" s="78"/>
      <c r="C115" s="84"/>
      <c r="D115" s="11"/>
      <c r="E115" s="83" t="s">
        <v>14</v>
      </c>
      <c r="F115" s="104"/>
      <c r="G115" s="81"/>
      <c r="H115" s="82"/>
    </row>
    <row r="116" spans="1:8" ht="12.75">
      <c r="A116" s="112" t="s">
        <v>25</v>
      </c>
      <c r="B116" s="113">
        <v>17</v>
      </c>
      <c r="C116" s="87" t="s">
        <v>206</v>
      </c>
      <c r="D116" s="167" t="s">
        <v>207</v>
      </c>
      <c r="E116" s="31">
        <v>36.95</v>
      </c>
      <c r="F116" s="31">
        <v>87.571075448</v>
      </c>
      <c r="G116" s="28">
        <v>5.9</v>
      </c>
      <c r="H116" s="28">
        <f>ROUND(F116*G116,2)</f>
        <v>516.67</v>
      </c>
    </row>
    <row r="117" spans="1:8" ht="12.75">
      <c r="A117" s="112" t="s">
        <v>25</v>
      </c>
      <c r="B117" s="113">
        <v>40</v>
      </c>
      <c r="C117" s="105" t="s">
        <v>494</v>
      </c>
      <c r="D117" s="88" t="s">
        <v>495</v>
      </c>
      <c r="E117" s="40">
        <v>551</v>
      </c>
      <c r="F117" s="40">
        <v>1746.9552415</v>
      </c>
      <c r="G117" s="28">
        <v>1</v>
      </c>
      <c r="H117" s="28">
        <f>ROUND(F117*G117,2)</f>
        <v>1746.96</v>
      </c>
    </row>
    <row r="118" spans="1:8" ht="12.75">
      <c r="A118" s="112" t="s">
        <v>25</v>
      </c>
      <c r="B118" s="113">
        <v>41</v>
      </c>
      <c r="C118" s="105" t="s">
        <v>125</v>
      </c>
      <c r="D118" s="88" t="s">
        <v>126</v>
      </c>
      <c r="E118" s="40">
        <v>1022.9</v>
      </c>
      <c r="F118" s="40">
        <v>3459.6144926600005</v>
      </c>
      <c r="G118" s="28">
        <v>76</v>
      </c>
      <c r="H118" s="28">
        <f>ROUND(F118*G118,2)</f>
        <v>262930.7</v>
      </c>
    </row>
    <row r="119" spans="1:8" ht="12.75">
      <c r="A119" s="112" t="s">
        <v>25</v>
      </c>
      <c r="B119" s="113">
        <v>48</v>
      </c>
      <c r="C119" s="87" t="s">
        <v>212</v>
      </c>
      <c r="D119" s="88" t="s">
        <v>126</v>
      </c>
      <c r="E119" s="31">
        <v>103.72</v>
      </c>
      <c r="F119" s="31">
        <v>142.19772532000002</v>
      </c>
      <c r="G119" s="28">
        <v>1.8</v>
      </c>
      <c r="H119" s="28">
        <f>ROUND(F119*G119,2)</f>
        <v>255.96</v>
      </c>
    </row>
    <row r="120" spans="1:8" ht="12.75">
      <c r="A120" s="100"/>
      <c r="B120" s="98"/>
      <c r="C120" s="42"/>
      <c r="D120" s="106"/>
      <c r="E120" s="2"/>
      <c r="F120" s="2"/>
      <c r="G120" s="107"/>
      <c r="H120" s="108">
        <f>SUM(H116:H119)</f>
        <v>265450.29000000004</v>
      </c>
    </row>
    <row r="121" spans="1:8" ht="12.75">
      <c r="A121" s="257"/>
      <c r="B121" s="257"/>
      <c r="C121" s="257"/>
      <c r="D121" s="257"/>
      <c r="E121" s="257"/>
      <c r="F121" s="2"/>
      <c r="G121" s="107"/>
      <c r="H121" s="48"/>
    </row>
    <row r="122" spans="1:8" ht="12.75">
      <c r="A122" s="98"/>
      <c r="B122" s="98"/>
      <c r="C122" s="118" t="s">
        <v>30</v>
      </c>
      <c r="D122" s="119"/>
      <c r="E122" s="2"/>
      <c r="F122" s="2"/>
      <c r="G122" s="120"/>
      <c r="H122" s="111"/>
    </row>
    <row r="123" spans="1:8" ht="12.75" customHeight="1">
      <c r="A123" s="74" t="s">
        <v>48</v>
      </c>
      <c r="B123" s="74" t="s">
        <v>48</v>
      </c>
      <c r="C123" s="75"/>
      <c r="D123" s="11" t="s">
        <v>49</v>
      </c>
      <c r="E123" s="74" t="s">
        <v>8</v>
      </c>
      <c r="F123" s="102" t="s">
        <v>9</v>
      </c>
      <c r="G123" s="17" t="s">
        <v>529</v>
      </c>
      <c r="H123" s="17"/>
    </row>
    <row r="124" spans="1:8" ht="12.75" customHeight="1">
      <c r="A124" s="77" t="s">
        <v>50</v>
      </c>
      <c r="B124" s="78" t="s">
        <v>51</v>
      </c>
      <c r="C124" s="79" t="s">
        <v>6</v>
      </c>
      <c r="D124" s="11"/>
      <c r="E124" s="77" t="s">
        <v>11</v>
      </c>
      <c r="F124" s="103" t="s">
        <v>52</v>
      </c>
      <c r="G124" s="81" t="s">
        <v>12</v>
      </c>
      <c r="H124" s="82" t="s">
        <v>13</v>
      </c>
    </row>
    <row r="125" spans="1:8" ht="12.75">
      <c r="A125" s="83" t="s">
        <v>53</v>
      </c>
      <c r="B125" s="78"/>
      <c r="C125" s="84"/>
      <c r="D125" s="11"/>
      <c r="E125" s="83" t="s">
        <v>14</v>
      </c>
      <c r="F125" s="104"/>
      <c r="G125" s="81"/>
      <c r="H125" s="82"/>
    </row>
    <row r="126" spans="1:8" ht="12.75">
      <c r="A126" s="112" t="s">
        <v>31</v>
      </c>
      <c r="B126" s="113"/>
      <c r="C126" s="87" t="s">
        <v>140</v>
      </c>
      <c r="D126" s="88"/>
      <c r="E126" s="31"/>
      <c r="F126" s="31"/>
      <c r="G126" s="26"/>
      <c r="H126" s="121"/>
    </row>
    <row r="127" spans="1:8" ht="12.75">
      <c r="A127" s="112" t="s">
        <v>31</v>
      </c>
      <c r="B127" s="113">
        <v>1</v>
      </c>
      <c r="C127" s="89" t="s">
        <v>141</v>
      </c>
      <c r="D127" s="88" t="s">
        <v>142</v>
      </c>
      <c r="E127" s="31">
        <v>61.99</v>
      </c>
      <c r="F127" s="31">
        <v>121.02360538</v>
      </c>
      <c r="G127" s="28">
        <v>6</v>
      </c>
      <c r="H127" s="28">
        <f aca="true" t="shared" si="2" ref="H127:H137">ROUND(F127*G127,2)</f>
        <v>726.14</v>
      </c>
    </row>
    <row r="128" spans="1:8" ht="12.75">
      <c r="A128" s="112" t="s">
        <v>31</v>
      </c>
      <c r="B128" s="113">
        <v>9</v>
      </c>
      <c r="C128" s="87" t="s">
        <v>533</v>
      </c>
      <c r="D128" s="88" t="s">
        <v>149</v>
      </c>
      <c r="E128" s="31">
        <v>26.26</v>
      </c>
      <c r="F128" s="31">
        <v>70.88112745800001</v>
      </c>
      <c r="G128" s="28">
        <v>1</v>
      </c>
      <c r="H128" s="28">
        <f t="shared" si="2"/>
        <v>70.88</v>
      </c>
    </row>
    <row r="129" spans="1:8" ht="12.75">
      <c r="A129" s="112" t="s">
        <v>31</v>
      </c>
      <c r="B129" s="113">
        <v>11</v>
      </c>
      <c r="C129" s="87" t="s">
        <v>152</v>
      </c>
      <c r="D129" s="88" t="s">
        <v>153</v>
      </c>
      <c r="E129" s="31">
        <v>2625.7</v>
      </c>
      <c r="F129" s="31">
        <v>2761.64490538</v>
      </c>
      <c r="G129" s="28">
        <v>1</v>
      </c>
      <c r="H129" s="28">
        <f t="shared" si="2"/>
        <v>2761.64</v>
      </c>
    </row>
    <row r="130" spans="1:8" ht="12.75">
      <c r="A130" s="112" t="s">
        <v>31</v>
      </c>
      <c r="B130" s="113">
        <v>12</v>
      </c>
      <c r="C130" s="87" t="s">
        <v>534</v>
      </c>
      <c r="D130" s="88" t="s">
        <v>535</v>
      </c>
      <c r="E130" s="31">
        <v>2975.79</v>
      </c>
      <c r="F130" s="31">
        <v>3217.52744768</v>
      </c>
      <c r="G130" s="28">
        <v>1</v>
      </c>
      <c r="H130" s="28">
        <f t="shared" si="2"/>
        <v>3217.53</v>
      </c>
    </row>
    <row r="131" spans="1:8" ht="12.75">
      <c r="A131" s="112" t="s">
        <v>31</v>
      </c>
      <c r="B131" s="113">
        <v>16</v>
      </c>
      <c r="C131" s="87" t="s">
        <v>154</v>
      </c>
      <c r="D131" s="122" t="s">
        <v>33</v>
      </c>
      <c r="E131" s="40">
        <v>3991.38</v>
      </c>
      <c r="F131" s="123">
        <v>741.3549730940001</v>
      </c>
      <c r="G131" s="28">
        <v>27</v>
      </c>
      <c r="H131" s="28">
        <f t="shared" si="2"/>
        <v>20016.58</v>
      </c>
    </row>
    <row r="132" spans="1:8" ht="12.75">
      <c r="A132" s="112" t="s">
        <v>31</v>
      </c>
      <c r="B132" s="113">
        <v>17</v>
      </c>
      <c r="C132" s="87" t="s">
        <v>155</v>
      </c>
      <c r="D132" s="115" t="s">
        <v>156</v>
      </c>
      <c r="E132" s="124">
        <v>367.61</v>
      </c>
      <c r="F132" s="40">
        <v>515.855672912</v>
      </c>
      <c r="G132" s="28">
        <v>3</v>
      </c>
      <c r="H132" s="28">
        <f t="shared" si="2"/>
        <v>1547.57</v>
      </c>
    </row>
    <row r="133" spans="1:8" ht="12.75">
      <c r="A133" s="112" t="s">
        <v>31</v>
      </c>
      <c r="B133" s="113">
        <v>19</v>
      </c>
      <c r="C133" s="87" t="s">
        <v>224</v>
      </c>
      <c r="D133" s="88" t="s">
        <v>33</v>
      </c>
      <c r="E133" s="26">
        <v>154.06</v>
      </c>
      <c r="F133" s="31">
        <v>179.645565306</v>
      </c>
      <c r="G133" s="28">
        <v>5</v>
      </c>
      <c r="H133" s="28">
        <f t="shared" si="2"/>
        <v>898.23</v>
      </c>
    </row>
    <row r="134" spans="1:8" ht="12.75">
      <c r="A134" s="112" t="s">
        <v>31</v>
      </c>
      <c r="B134" s="113">
        <v>20</v>
      </c>
      <c r="C134" s="87" t="s">
        <v>158</v>
      </c>
      <c r="D134" s="88" t="s">
        <v>33</v>
      </c>
      <c r="E134" s="26">
        <v>9.62</v>
      </c>
      <c r="F134" s="31">
        <v>30.872365306</v>
      </c>
      <c r="G134" s="28">
        <v>95</v>
      </c>
      <c r="H134" s="28">
        <f t="shared" si="2"/>
        <v>2932.87</v>
      </c>
    </row>
    <row r="135" spans="1:8" ht="12.75">
      <c r="A135" s="112" t="s">
        <v>31</v>
      </c>
      <c r="B135" s="113">
        <v>21</v>
      </c>
      <c r="C135" s="87" t="s">
        <v>159</v>
      </c>
      <c r="D135" s="88" t="s">
        <v>33</v>
      </c>
      <c r="E135" s="26">
        <v>66.53</v>
      </c>
      <c r="F135" s="31">
        <v>89.48966530599999</v>
      </c>
      <c r="G135" s="28">
        <v>2</v>
      </c>
      <c r="H135" s="28">
        <f t="shared" si="2"/>
        <v>178.98</v>
      </c>
    </row>
    <row r="136" spans="1:8" ht="12.75">
      <c r="A136" s="112" t="s">
        <v>31</v>
      </c>
      <c r="B136" s="113">
        <v>38</v>
      </c>
      <c r="C136" s="87" t="s">
        <v>160</v>
      </c>
      <c r="D136" s="88" t="s">
        <v>161</v>
      </c>
      <c r="E136" s="40">
        <v>1971.04</v>
      </c>
      <c r="F136" s="40">
        <v>2363.68564805</v>
      </c>
      <c r="G136" s="28">
        <v>1</v>
      </c>
      <c r="H136" s="28">
        <f t="shared" si="2"/>
        <v>2363.69</v>
      </c>
    </row>
    <row r="137" spans="1:8" ht="12.75">
      <c r="A137" s="112" t="s">
        <v>31</v>
      </c>
      <c r="B137" s="113">
        <v>52</v>
      </c>
      <c r="C137" s="87" t="s">
        <v>417</v>
      </c>
      <c r="D137" s="88" t="s">
        <v>33</v>
      </c>
      <c r="E137" s="31">
        <v>1312.86</v>
      </c>
      <c r="F137" s="31">
        <v>1497.0863602959998</v>
      </c>
      <c r="G137" s="28">
        <v>1</v>
      </c>
      <c r="H137" s="28">
        <f t="shared" si="2"/>
        <v>1497.09</v>
      </c>
    </row>
    <row r="138" spans="1:8" ht="12.75">
      <c r="A138" s="98"/>
      <c r="B138" s="98"/>
      <c r="C138" s="42" t="s">
        <v>19</v>
      </c>
      <c r="D138" s="106"/>
      <c r="E138" s="2"/>
      <c r="F138" s="2"/>
      <c r="G138" s="107"/>
      <c r="H138" s="108">
        <f>SUM(H127:H137)</f>
        <v>36211.2</v>
      </c>
    </row>
    <row r="139" spans="1:8" ht="12.75">
      <c r="A139" s="98"/>
      <c r="B139" s="98"/>
      <c r="C139" s="42"/>
      <c r="D139" s="153"/>
      <c r="E139" s="153"/>
      <c r="F139" s="114"/>
      <c r="G139" s="114"/>
      <c r="H139" s="48"/>
    </row>
    <row r="140" spans="1:8" ht="12.75">
      <c r="A140" s="67" t="s">
        <v>162</v>
      </c>
      <c r="B140" s="68"/>
      <c r="C140" s="69"/>
      <c r="D140" s="70"/>
      <c r="E140" s="70"/>
      <c r="F140" s="109"/>
      <c r="G140" s="107"/>
      <c r="H140" s="48"/>
    </row>
    <row r="141" spans="1:8" ht="12.75" customHeight="1">
      <c r="A141" s="74" t="s">
        <v>48</v>
      </c>
      <c r="B141" s="74" t="s">
        <v>48</v>
      </c>
      <c r="C141" s="75"/>
      <c r="D141" s="11" t="s">
        <v>49</v>
      </c>
      <c r="E141" s="74" t="s">
        <v>8</v>
      </c>
      <c r="F141" s="102" t="s">
        <v>9</v>
      </c>
      <c r="G141" s="17" t="s">
        <v>529</v>
      </c>
      <c r="H141" s="17"/>
    </row>
    <row r="142" spans="1:8" ht="12.75" customHeight="1">
      <c r="A142" s="77" t="s">
        <v>50</v>
      </c>
      <c r="B142" s="78" t="s">
        <v>51</v>
      </c>
      <c r="C142" s="79" t="s">
        <v>6</v>
      </c>
      <c r="D142" s="11"/>
      <c r="E142" s="77" t="s">
        <v>11</v>
      </c>
      <c r="F142" s="103" t="s">
        <v>52</v>
      </c>
      <c r="G142" s="81" t="s">
        <v>12</v>
      </c>
      <c r="H142" s="82" t="s">
        <v>13</v>
      </c>
    </row>
    <row r="143" spans="1:8" ht="12.75">
      <c r="A143" s="83" t="s">
        <v>53</v>
      </c>
      <c r="B143" s="78"/>
      <c r="C143" s="84"/>
      <c r="D143" s="11"/>
      <c r="E143" s="83" t="s">
        <v>14</v>
      </c>
      <c r="F143" s="104"/>
      <c r="G143" s="81"/>
      <c r="H143" s="82"/>
    </row>
    <row r="144" spans="1:8" ht="12.75">
      <c r="A144" s="112" t="s">
        <v>163</v>
      </c>
      <c r="B144" s="125">
        <v>1</v>
      </c>
      <c r="C144" s="87" t="s">
        <v>277</v>
      </c>
      <c r="D144" s="88" t="s">
        <v>278</v>
      </c>
      <c r="E144" s="31"/>
      <c r="F144" s="31">
        <v>955.419379312</v>
      </c>
      <c r="G144" s="28">
        <v>1</v>
      </c>
      <c r="H144" s="28">
        <f aca="true" t="shared" si="3" ref="H144:H152">ROUND(F144*G144,2)</f>
        <v>955.42</v>
      </c>
    </row>
    <row r="145" spans="1:8" ht="12.75">
      <c r="A145" s="112" t="s">
        <v>163</v>
      </c>
      <c r="B145" s="113">
        <v>2</v>
      </c>
      <c r="C145" s="87" t="s">
        <v>279</v>
      </c>
      <c r="D145" s="88" t="s">
        <v>278</v>
      </c>
      <c r="E145" s="31"/>
      <c r="F145" s="31">
        <v>1912.621257466</v>
      </c>
      <c r="G145" s="28">
        <v>2</v>
      </c>
      <c r="H145" s="28">
        <f t="shared" si="3"/>
        <v>3825.24</v>
      </c>
    </row>
    <row r="146" spans="1:8" ht="12.75">
      <c r="A146" s="112" t="s">
        <v>163</v>
      </c>
      <c r="B146" s="113">
        <v>3</v>
      </c>
      <c r="C146" s="87" t="s">
        <v>280</v>
      </c>
      <c r="D146" s="88" t="s">
        <v>278</v>
      </c>
      <c r="E146" s="31"/>
      <c r="F146" s="31">
        <v>643.7220252000001</v>
      </c>
      <c r="G146" s="28">
        <v>8</v>
      </c>
      <c r="H146" s="28">
        <f t="shared" si="3"/>
        <v>5149.78</v>
      </c>
    </row>
    <row r="147" spans="1:8" ht="12.75">
      <c r="A147" s="112" t="s">
        <v>163</v>
      </c>
      <c r="B147" s="125">
        <v>9</v>
      </c>
      <c r="C147" s="87" t="s">
        <v>164</v>
      </c>
      <c r="D147" s="88" t="s">
        <v>165</v>
      </c>
      <c r="E147" s="31">
        <v>32.84</v>
      </c>
      <c r="F147" s="31">
        <v>171.042572912</v>
      </c>
      <c r="G147" s="28">
        <v>2.5</v>
      </c>
      <c r="H147" s="28">
        <f t="shared" si="3"/>
        <v>427.61</v>
      </c>
    </row>
    <row r="148" spans="1:8" ht="12.75">
      <c r="A148" s="112" t="s">
        <v>163</v>
      </c>
      <c r="B148" s="91"/>
      <c r="C148" s="87" t="s">
        <v>168</v>
      </c>
      <c r="D148" s="93"/>
      <c r="E148" s="93"/>
      <c r="F148" s="40">
        <v>0</v>
      </c>
      <c r="G148" s="28">
        <v>0</v>
      </c>
      <c r="H148" s="28">
        <f t="shared" si="3"/>
        <v>0</v>
      </c>
    </row>
    <row r="149" spans="1:8" ht="12.75">
      <c r="A149" s="112" t="s">
        <v>163</v>
      </c>
      <c r="B149" s="91">
        <v>40</v>
      </c>
      <c r="C149" s="89" t="s">
        <v>250</v>
      </c>
      <c r="D149" s="93" t="s">
        <v>170</v>
      </c>
      <c r="E149" s="59">
        <v>4.12</v>
      </c>
      <c r="F149" s="40">
        <v>231.03342467399997</v>
      </c>
      <c r="G149" s="28">
        <v>1</v>
      </c>
      <c r="H149" s="28">
        <f t="shared" si="3"/>
        <v>231.03</v>
      </c>
    </row>
    <row r="150" spans="1:8" ht="12.75">
      <c r="A150" s="185" t="s">
        <v>163</v>
      </c>
      <c r="B150" s="91">
        <v>45</v>
      </c>
      <c r="C150" s="105" t="s">
        <v>456</v>
      </c>
      <c r="D150" s="93" t="s">
        <v>71</v>
      </c>
      <c r="E150" s="126"/>
      <c r="F150" s="40">
        <v>2749.76</v>
      </c>
      <c r="G150" s="28">
        <v>13</v>
      </c>
      <c r="H150" s="28">
        <f t="shared" si="3"/>
        <v>35746.88</v>
      </c>
    </row>
    <row r="151" spans="1:8" ht="12.75">
      <c r="A151" s="185" t="s">
        <v>163</v>
      </c>
      <c r="B151" s="91">
        <v>47</v>
      </c>
      <c r="C151" s="105" t="s">
        <v>287</v>
      </c>
      <c r="D151" s="93" t="s">
        <v>71</v>
      </c>
      <c r="E151" s="126"/>
      <c r="F151" s="40">
        <v>2543.71</v>
      </c>
      <c r="G151" s="28">
        <v>9</v>
      </c>
      <c r="H151" s="28">
        <f t="shared" si="3"/>
        <v>22893.39</v>
      </c>
    </row>
    <row r="152" spans="1:8" ht="12.75">
      <c r="A152" s="22"/>
      <c r="B152" s="86">
        <v>50</v>
      </c>
      <c r="C152" s="105" t="s">
        <v>407</v>
      </c>
      <c r="D152" s="93" t="s">
        <v>172</v>
      </c>
      <c r="E152" s="126">
        <v>13.01</v>
      </c>
      <c r="F152" s="40">
        <v>123.84801205199999</v>
      </c>
      <c r="G152" s="28">
        <v>12</v>
      </c>
      <c r="H152" s="28">
        <f t="shared" si="3"/>
        <v>1486.18</v>
      </c>
    </row>
    <row r="153" spans="1:8" ht="12.75">
      <c r="A153" s="98"/>
      <c r="B153" s="98"/>
      <c r="C153" s="42" t="s">
        <v>19</v>
      </c>
      <c r="D153" s="106"/>
      <c r="E153" s="106"/>
      <c r="F153" s="107"/>
      <c r="G153" s="128"/>
      <c r="H153" s="60">
        <f>SUM(H144:H152)</f>
        <v>70715.52999999998</v>
      </c>
    </row>
    <row r="154" spans="1:8" ht="12.75">
      <c r="A154" s="98"/>
      <c r="B154" s="98"/>
      <c r="C154" s="42"/>
      <c r="D154" s="106"/>
      <c r="E154" s="106"/>
      <c r="F154" s="107"/>
      <c r="G154" s="170"/>
      <c r="H154" s="48"/>
    </row>
    <row r="155" spans="1:8" ht="12.75">
      <c r="A155" s="98"/>
      <c r="B155" s="98"/>
      <c r="C155" s="129" t="s">
        <v>36</v>
      </c>
      <c r="D155" s="57"/>
      <c r="E155" s="57"/>
      <c r="F155" s="57"/>
      <c r="G155" s="57"/>
      <c r="H155" s="58"/>
    </row>
    <row r="156" spans="1:8" ht="12.75" customHeight="1">
      <c r="A156" s="74" t="s">
        <v>48</v>
      </c>
      <c r="B156" s="74" t="s">
        <v>48</v>
      </c>
      <c r="C156" s="75"/>
      <c r="D156" s="11" t="s">
        <v>49</v>
      </c>
      <c r="E156" s="74" t="s">
        <v>8</v>
      </c>
      <c r="F156" s="130" t="s">
        <v>173</v>
      </c>
      <c r="G156" s="17" t="s">
        <v>529</v>
      </c>
      <c r="H156" s="17"/>
    </row>
    <row r="157" spans="1:8" ht="12.75" customHeight="1">
      <c r="A157" s="77" t="s">
        <v>50</v>
      </c>
      <c r="B157" s="78" t="s">
        <v>51</v>
      </c>
      <c r="C157" s="79" t="s">
        <v>6</v>
      </c>
      <c r="D157" s="11"/>
      <c r="E157" s="77" t="s">
        <v>11</v>
      </c>
      <c r="F157" s="130"/>
      <c r="G157" s="81" t="s">
        <v>12</v>
      </c>
      <c r="H157" s="82" t="s">
        <v>13</v>
      </c>
    </row>
    <row r="158" spans="1:8" ht="12.75">
      <c r="A158" s="83" t="s">
        <v>53</v>
      </c>
      <c r="B158" s="78"/>
      <c r="C158" s="84"/>
      <c r="D158" s="11"/>
      <c r="E158" s="83" t="s">
        <v>14</v>
      </c>
      <c r="F158" s="130"/>
      <c r="G158" s="81"/>
      <c r="H158" s="82"/>
    </row>
    <row r="159" spans="1:8" ht="12.75">
      <c r="A159" s="112" t="s">
        <v>37</v>
      </c>
      <c r="B159" s="113">
        <v>7</v>
      </c>
      <c r="C159" s="87" t="s">
        <v>509</v>
      </c>
      <c r="D159" s="93" t="s">
        <v>499</v>
      </c>
      <c r="E159" s="59"/>
      <c r="F159" s="40">
        <v>14.61</v>
      </c>
      <c r="G159" s="28">
        <v>25</v>
      </c>
      <c r="H159" s="28">
        <f>ROUND(F159*G159,2)</f>
        <v>365.25</v>
      </c>
    </row>
    <row r="160" spans="1:8" ht="12.75">
      <c r="A160" s="22" t="s">
        <v>37</v>
      </c>
      <c r="B160" s="22">
        <v>33</v>
      </c>
      <c r="C160" s="87" t="s">
        <v>174</v>
      </c>
      <c r="D160" s="115" t="s">
        <v>39</v>
      </c>
      <c r="E160" s="116">
        <v>3468.64</v>
      </c>
      <c r="F160" s="116">
        <v>4281.3</v>
      </c>
      <c r="G160" s="28">
        <v>3</v>
      </c>
      <c r="H160" s="28">
        <f>ROUND(F160*G160,2)</f>
        <v>12843.9</v>
      </c>
    </row>
    <row r="161" spans="1:8" ht="12.75">
      <c r="A161" s="22" t="s">
        <v>37</v>
      </c>
      <c r="B161" s="22">
        <v>37</v>
      </c>
      <c r="C161" s="87" t="s">
        <v>521</v>
      </c>
      <c r="D161" s="115" t="s">
        <v>39</v>
      </c>
      <c r="E161" s="59"/>
      <c r="F161" s="40"/>
      <c r="G161" s="28">
        <v>3</v>
      </c>
      <c r="H161" s="28">
        <f>ROUND(F161*G161,2)</f>
        <v>0</v>
      </c>
    </row>
    <row r="162" spans="1:8" ht="12.75">
      <c r="A162" s="22" t="s">
        <v>37</v>
      </c>
      <c r="B162" s="22">
        <v>44</v>
      </c>
      <c r="C162" s="87" t="s">
        <v>536</v>
      </c>
      <c r="D162" s="93"/>
      <c r="E162" s="59"/>
      <c r="F162" s="116"/>
      <c r="G162" s="160">
        <v>1</v>
      </c>
      <c r="H162" s="28">
        <f>ROUND(F162*G162,2)</f>
        <v>0</v>
      </c>
    </row>
    <row r="163" spans="1:8" ht="12.75">
      <c r="A163" s="131"/>
      <c r="B163" s="131"/>
      <c r="C163" s="56" t="s">
        <v>19</v>
      </c>
      <c r="D163" s="132"/>
      <c r="E163" s="132"/>
      <c r="F163" s="133"/>
      <c r="G163" s="134"/>
      <c r="H163" s="108">
        <f>SUM(H159:H162)</f>
        <v>13209.15</v>
      </c>
    </row>
    <row r="164" spans="1:8" ht="12.75">
      <c r="A164" s="98"/>
      <c r="B164" s="98"/>
      <c r="C164" s="42"/>
      <c r="D164" s="106"/>
      <c r="E164" s="110"/>
      <c r="F164" s="107"/>
      <c r="G164" s="107"/>
      <c r="H164" s="48"/>
    </row>
    <row r="165" spans="1:8" ht="12.75" customHeight="1">
      <c r="A165" s="74" t="s">
        <v>48</v>
      </c>
      <c r="B165" s="74" t="s">
        <v>48</v>
      </c>
      <c r="C165" s="75"/>
      <c r="D165" s="11" t="s">
        <v>49</v>
      </c>
      <c r="E165" s="74" t="s">
        <v>8</v>
      </c>
      <c r="F165" s="130" t="s">
        <v>173</v>
      </c>
      <c r="G165" s="17" t="s">
        <v>529</v>
      </c>
      <c r="H165" s="17"/>
    </row>
    <row r="166" spans="1:8" ht="12.75" customHeight="1">
      <c r="A166" s="77" t="s">
        <v>50</v>
      </c>
      <c r="B166" s="78" t="s">
        <v>51</v>
      </c>
      <c r="C166" s="79" t="s">
        <v>6</v>
      </c>
      <c r="D166" s="11"/>
      <c r="E166" s="77" t="s">
        <v>11</v>
      </c>
      <c r="F166" s="130"/>
      <c r="G166" s="81" t="s">
        <v>12</v>
      </c>
      <c r="H166" s="82" t="s">
        <v>13</v>
      </c>
    </row>
    <row r="167" spans="1:8" ht="12.75">
      <c r="A167" s="83" t="s">
        <v>53</v>
      </c>
      <c r="B167" s="78"/>
      <c r="C167" s="84"/>
      <c r="D167" s="11"/>
      <c r="E167" s="83" t="s">
        <v>14</v>
      </c>
      <c r="F167" s="130"/>
      <c r="G167" s="81"/>
      <c r="H167" s="82"/>
    </row>
    <row r="168" spans="1:8" ht="12.75">
      <c r="A168" s="135"/>
      <c r="B168" s="23">
        <v>1</v>
      </c>
      <c r="C168" s="29" t="s">
        <v>290</v>
      </c>
      <c r="D168" s="30" t="s">
        <v>39</v>
      </c>
      <c r="E168" s="59"/>
      <c r="F168" s="40">
        <v>964.2857142857143</v>
      </c>
      <c r="G168" s="28">
        <v>1</v>
      </c>
      <c r="H168" s="28">
        <f>ROUND(F168*G168,2)</f>
        <v>964.29</v>
      </c>
    </row>
    <row r="169" spans="1:8" ht="12.75">
      <c r="A169" s="135"/>
      <c r="B169" s="23">
        <v>5</v>
      </c>
      <c r="C169" s="29" t="s">
        <v>291</v>
      </c>
      <c r="D169" s="30" t="s">
        <v>39</v>
      </c>
      <c r="E169" s="59"/>
      <c r="F169" s="40">
        <v>3000</v>
      </c>
      <c r="G169" s="28">
        <v>2</v>
      </c>
      <c r="H169" s="28">
        <f>ROUND(F169*G169,2)</f>
        <v>6000</v>
      </c>
    </row>
    <row r="170" spans="1:8" ht="12.75">
      <c r="A170" s="135"/>
      <c r="B170" s="23">
        <v>6</v>
      </c>
      <c r="C170" s="29" t="s">
        <v>292</v>
      </c>
      <c r="D170" s="30" t="s">
        <v>39</v>
      </c>
      <c r="E170" s="59"/>
      <c r="F170" s="40">
        <v>142.5</v>
      </c>
      <c r="G170" s="28">
        <v>2</v>
      </c>
      <c r="H170" s="28">
        <f>ROUND(F170*G170,2)</f>
        <v>285</v>
      </c>
    </row>
    <row r="171" spans="1:8" ht="12.75">
      <c r="A171" s="135"/>
      <c r="B171" s="23">
        <v>14</v>
      </c>
      <c r="C171" s="29" t="s">
        <v>177</v>
      </c>
      <c r="D171" s="30" t="s">
        <v>39</v>
      </c>
      <c r="E171" s="40"/>
      <c r="F171" s="40">
        <v>282.203333333333</v>
      </c>
      <c r="G171" s="28">
        <v>1</v>
      </c>
      <c r="H171" s="28">
        <f>ROUND(F171*G171,2)</f>
        <v>282.2</v>
      </c>
    </row>
    <row r="172" spans="1:8" ht="12.75">
      <c r="A172" s="135"/>
      <c r="B172" s="23">
        <v>20</v>
      </c>
      <c r="C172" s="29" t="s">
        <v>537</v>
      </c>
      <c r="D172" s="30" t="s">
        <v>39</v>
      </c>
      <c r="E172" s="40"/>
      <c r="F172" s="40">
        <v>2609.06</v>
      </c>
      <c r="G172" s="28">
        <v>1</v>
      </c>
      <c r="H172" s="28">
        <f>ROUND(F172*G172,2)</f>
        <v>2609.06</v>
      </c>
    </row>
    <row r="173" spans="1:8" ht="12.75">
      <c r="A173" s="136"/>
      <c r="B173" s="137"/>
      <c r="C173" s="138" t="s">
        <v>19</v>
      </c>
      <c r="D173" s="139"/>
      <c r="E173" s="140"/>
      <c r="F173" s="140"/>
      <c r="G173" s="141"/>
      <c r="H173" s="60">
        <f>SUM(H168:H172)</f>
        <v>10140.55</v>
      </c>
    </row>
    <row r="174" spans="1:8" ht="12.75">
      <c r="A174" s="98"/>
      <c r="B174" s="98"/>
      <c r="C174" s="42"/>
      <c r="D174" s="106"/>
      <c r="E174" s="110"/>
      <c r="F174" s="107"/>
      <c r="G174" s="107"/>
      <c r="H174" s="48"/>
    </row>
    <row r="175" spans="1:8" ht="12.75">
      <c r="A175" s="98"/>
      <c r="B175" s="98"/>
      <c r="C175" s="42"/>
      <c r="D175" s="106"/>
      <c r="E175" s="106"/>
      <c r="F175" s="107"/>
      <c r="G175" s="107"/>
      <c r="H175" s="48"/>
    </row>
    <row r="176" spans="1:8" ht="12.75" customHeight="1">
      <c r="A176" s="74" t="s">
        <v>48</v>
      </c>
      <c r="B176" s="74" t="s">
        <v>48</v>
      </c>
      <c r="C176" s="75"/>
      <c r="D176" s="11" t="s">
        <v>49</v>
      </c>
      <c r="E176" s="74" t="s">
        <v>8</v>
      </c>
      <c r="F176" s="130" t="s">
        <v>173</v>
      </c>
      <c r="G176" s="17" t="s">
        <v>529</v>
      </c>
      <c r="H176" s="17"/>
    </row>
    <row r="177" spans="1:8" ht="12.75" customHeight="1">
      <c r="A177" s="77" t="s">
        <v>50</v>
      </c>
      <c r="B177" s="78" t="s">
        <v>51</v>
      </c>
      <c r="C177" s="79" t="s">
        <v>6</v>
      </c>
      <c r="D177" s="11"/>
      <c r="E177" s="77" t="s">
        <v>11</v>
      </c>
      <c r="F177" s="130"/>
      <c r="G177" s="81" t="s">
        <v>12</v>
      </c>
      <c r="H177" s="82" t="s">
        <v>13</v>
      </c>
    </row>
    <row r="178" spans="1:8" ht="12.75">
      <c r="A178" s="83" t="s">
        <v>53</v>
      </c>
      <c r="B178" s="78"/>
      <c r="C178" s="84"/>
      <c r="D178" s="11"/>
      <c r="E178" s="83" t="s">
        <v>14</v>
      </c>
      <c r="F178" s="130"/>
      <c r="G178" s="81"/>
      <c r="H178" s="82"/>
    </row>
    <row r="179" spans="1:8" ht="12.75">
      <c r="A179" s="135"/>
      <c r="B179" s="23">
        <v>10</v>
      </c>
      <c r="C179" s="29" t="s">
        <v>258</v>
      </c>
      <c r="D179" s="30" t="s">
        <v>259</v>
      </c>
      <c r="E179" s="181"/>
      <c r="F179" s="40">
        <v>1431.34</v>
      </c>
      <c r="G179" s="28">
        <v>1.01</v>
      </c>
      <c r="H179" s="28">
        <f aca="true" t="shared" si="4" ref="H179:H186">ROUND(F179*G179,2)</f>
        <v>1445.65</v>
      </c>
    </row>
    <row r="180" spans="1:8" ht="12.75">
      <c r="A180" s="135"/>
      <c r="B180" s="23">
        <v>11</v>
      </c>
      <c r="C180" s="29" t="s">
        <v>260</v>
      </c>
      <c r="D180" s="30" t="s">
        <v>259</v>
      </c>
      <c r="E180" s="40"/>
      <c r="F180" s="40">
        <v>554.07</v>
      </c>
      <c r="G180" s="28">
        <v>1.01</v>
      </c>
      <c r="H180" s="28">
        <f t="shared" si="4"/>
        <v>559.61</v>
      </c>
    </row>
    <row r="181" spans="1:8" ht="12.75">
      <c r="A181" s="135"/>
      <c r="B181" s="23">
        <v>12</v>
      </c>
      <c r="C181" s="29" t="s">
        <v>261</v>
      </c>
      <c r="D181" s="30" t="s">
        <v>259</v>
      </c>
      <c r="E181" s="40"/>
      <c r="F181" s="40">
        <v>184.69</v>
      </c>
      <c r="G181" s="28">
        <v>1.01</v>
      </c>
      <c r="H181" s="28">
        <f t="shared" si="4"/>
        <v>186.54</v>
      </c>
    </row>
    <row r="182" spans="1:8" ht="12.75">
      <c r="A182" s="135"/>
      <c r="B182" s="23">
        <v>16</v>
      </c>
      <c r="C182" s="29" t="s">
        <v>262</v>
      </c>
      <c r="D182" s="30" t="s">
        <v>259</v>
      </c>
      <c r="E182" s="40"/>
      <c r="F182" s="40">
        <v>415.55</v>
      </c>
      <c r="G182" s="28">
        <v>1.01</v>
      </c>
      <c r="H182" s="28">
        <f t="shared" si="4"/>
        <v>419.71</v>
      </c>
    </row>
    <row r="183" spans="1:8" ht="12.75">
      <c r="A183" s="135"/>
      <c r="B183" s="23">
        <v>17</v>
      </c>
      <c r="C183" s="29" t="s">
        <v>263</v>
      </c>
      <c r="D183" s="30" t="s">
        <v>259</v>
      </c>
      <c r="E183" s="40"/>
      <c r="F183" s="40">
        <v>623.32</v>
      </c>
      <c r="G183" s="28">
        <v>1.01</v>
      </c>
      <c r="H183" s="28">
        <f t="shared" si="4"/>
        <v>629.55</v>
      </c>
    </row>
    <row r="184" spans="1:8" ht="12.75">
      <c r="A184" s="135"/>
      <c r="B184" s="23">
        <v>18</v>
      </c>
      <c r="C184" s="29" t="s">
        <v>264</v>
      </c>
      <c r="D184" s="30" t="s">
        <v>259</v>
      </c>
      <c r="E184" s="40"/>
      <c r="F184" s="40">
        <v>1246.65</v>
      </c>
      <c r="G184" s="28">
        <v>1.01</v>
      </c>
      <c r="H184" s="28">
        <f t="shared" si="4"/>
        <v>1259.12</v>
      </c>
    </row>
    <row r="185" spans="1:8" ht="12.75">
      <c r="A185" s="135"/>
      <c r="B185" s="23">
        <v>19</v>
      </c>
      <c r="C185" s="29" t="s">
        <v>180</v>
      </c>
      <c r="D185" s="30" t="s">
        <v>181</v>
      </c>
      <c r="E185" s="40"/>
      <c r="F185" s="40"/>
      <c r="G185" s="28">
        <v>0.5</v>
      </c>
      <c r="H185" s="28">
        <f t="shared" si="4"/>
        <v>0</v>
      </c>
    </row>
    <row r="186" spans="1:8" ht="12.75">
      <c r="A186" s="135"/>
      <c r="B186" s="23">
        <v>23</v>
      </c>
      <c r="C186" s="29" t="s">
        <v>266</v>
      </c>
      <c r="D186" s="182" t="s">
        <v>126</v>
      </c>
      <c r="E186" s="40"/>
      <c r="F186" s="40">
        <v>9.9</v>
      </c>
      <c r="G186" s="28">
        <v>1.01</v>
      </c>
      <c r="H186" s="28">
        <f t="shared" si="4"/>
        <v>10</v>
      </c>
    </row>
    <row r="187" spans="1:8" ht="12.75">
      <c r="A187" s="136"/>
      <c r="B187" s="137"/>
      <c r="C187" s="138" t="s">
        <v>19</v>
      </c>
      <c r="D187" s="139"/>
      <c r="E187" s="140"/>
      <c r="F187" s="140"/>
      <c r="G187" s="141"/>
      <c r="H187" s="60">
        <f>SUM(H179:H186)</f>
        <v>4510.18</v>
      </c>
    </row>
    <row r="188" spans="1:8" ht="12.75">
      <c r="A188" s="98"/>
      <c r="B188" s="98"/>
      <c r="C188" s="2"/>
      <c r="D188" s="139"/>
      <c r="E188" s="42"/>
      <c r="F188" s="133"/>
      <c r="G188" s="107"/>
      <c r="H188" s="48"/>
    </row>
    <row r="189" spans="1:8" ht="12.75">
      <c r="A189" s="142"/>
      <c r="B189" s="142"/>
      <c r="C189" s="143" t="s">
        <v>182</v>
      </c>
      <c r="D189" s="139"/>
      <c r="E189" s="143"/>
      <c r="F189" s="144"/>
      <c r="G189" s="134"/>
      <c r="H189" s="60">
        <f>H187+H173+H163+H153+H138+H120+H109+H98</f>
        <v>576615.2200000001</v>
      </c>
    </row>
    <row r="190" spans="1:8" ht="12.75">
      <c r="A190" s="131"/>
      <c r="B190" s="131"/>
      <c r="C190" s="56"/>
      <c r="D190" s="139"/>
      <c r="E190" s="132"/>
      <c r="F190" s="132"/>
      <c r="G190" s="107"/>
      <c r="H190" s="48"/>
    </row>
    <row r="191" spans="1:8" ht="12.75">
      <c r="A191" s="131"/>
      <c r="B191" s="131"/>
      <c r="C191" s="61" t="s">
        <v>538</v>
      </c>
      <c r="D191" s="139"/>
      <c r="E191" s="223"/>
      <c r="F191" s="223"/>
      <c r="G191" s="107"/>
      <c r="H191" s="60">
        <f>H44+H189</f>
        <v>592263.2200000001</v>
      </c>
    </row>
    <row r="192" spans="1:8" ht="12.75">
      <c r="A192" s="131"/>
      <c r="B192" s="131"/>
      <c r="C192" s="61"/>
      <c r="D192" s="139"/>
      <c r="E192" s="148"/>
      <c r="F192" s="291"/>
      <c r="G192" s="107"/>
      <c r="H192" s="48"/>
    </row>
    <row r="193" spans="1:8" ht="12.75" customHeight="1" hidden="1">
      <c r="A193" s="221"/>
      <c r="B193" s="221"/>
      <c r="C193" s="145" t="s">
        <v>184</v>
      </c>
      <c r="D193" s="145"/>
      <c r="E193" s="145"/>
      <c r="F193" s="145"/>
      <c r="G193" s="232"/>
      <c r="H193" s="232"/>
    </row>
    <row r="194" spans="1:8" ht="15.75" customHeight="1" hidden="1">
      <c r="A194" s="221"/>
      <c r="B194" s="221"/>
      <c r="C194" s="145" t="s">
        <v>185</v>
      </c>
      <c r="D194" s="145"/>
      <c r="E194" s="145"/>
      <c r="F194" s="145"/>
      <c r="G194" s="223"/>
      <c r="H194" s="224"/>
    </row>
    <row r="195" spans="1:8" ht="12.75" hidden="1">
      <c r="A195" s="221"/>
      <c r="B195" s="221"/>
      <c r="C195" s="61"/>
      <c r="D195" s="147"/>
      <c r="E195" s="148"/>
      <c r="F195" s="148"/>
      <c r="G195"/>
      <c r="H195"/>
    </row>
    <row r="196" spans="1:8" ht="12.75" hidden="1">
      <c r="A196" s="221"/>
      <c r="B196" s="221"/>
      <c r="C196" s="151" t="s">
        <v>186</v>
      </c>
      <c r="D196" s="151"/>
      <c r="E196" s="151"/>
      <c r="F196" s="151"/>
      <c r="G196"/>
      <c r="H196"/>
    </row>
    <row r="197" spans="1:8" ht="12.75" hidden="1">
      <c r="A197" s="221"/>
      <c r="B197" s="221"/>
      <c r="C197" s="99"/>
      <c r="D197" s="153"/>
      <c r="E197" s="154"/>
      <c r="F197" s="154"/>
      <c r="G197"/>
      <c r="H197"/>
    </row>
    <row r="198" spans="1:8" ht="12.75" hidden="1">
      <c r="A198" s="221"/>
      <c r="B198" s="221"/>
      <c r="C198" s="151" t="s">
        <v>187</v>
      </c>
      <c r="D198" s="151"/>
      <c r="E198" s="151"/>
      <c r="F198" s="151"/>
      <c r="G198"/>
      <c r="H198"/>
    </row>
    <row r="199" spans="1:8" ht="12.75" customHeight="1" hidden="1">
      <c r="A199" s="221"/>
      <c r="B199" s="221"/>
      <c r="C199" s="145" t="s">
        <v>188</v>
      </c>
      <c r="D199" s="145"/>
      <c r="E199" s="145"/>
      <c r="F199" s="145"/>
      <c r="G199"/>
      <c r="H199"/>
    </row>
    <row r="200" spans="1:8" ht="12.75" customHeight="1" hidden="1">
      <c r="A200" s="221"/>
      <c r="B200" s="221"/>
      <c r="C200" s="145" t="s">
        <v>189</v>
      </c>
      <c r="D200" s="145"/>
      <c r="E200" s="145"/>
      <c r="F200" s="145"/>
      <c r="G200"/>
      <c r="H200"/>
    </row>
    <row r="201" spans="1:8" ht="12.75" hidden="1">
      <c r="A201" s="221"/>
      <c r="B201" s="221"/>
      <c r="C201" s="61"/>
      <c r="D201" s="147"/>
      <c r="E201" s="148"/>
      <c r="F201" s="148"/>
      <c r="G201"/>
      <c r="H201"/>
    </row>
    <row r="202" spans="1:8" ht="12.75" hidden="1">
      <c r="A202" s="221"/>
      <c r="B202" s="221"/>
      <c r="C202" s="151" t="s">
        <v>190</v>
      </c>
      <c r="D202" s="151"/>
      <c r="E202" s="151"/>
      <c r="F202" s="151"/>
      <c r="G202"/>
      <c r="H202"/>
    </row>
    <row r="203" spans="3:6" ht="12.75" hidden="1">
      <c r="C203" s="99"/>
      <c r="D203" s="153"/>
      <c r="E203" s="154"/>
      <c r="F203" s="154"/>
    </row>
    <row r="204" spans="3:6" ht="12.75" hidden="1">
      <c r="C204" s="151" t="s">
        <v>191</v>
      </c>
      <c r="D204" s="151"/>
      <c r="E204" s="151"/>
      <c r="F204" s="151"/>
    </row>
    <row r="205" spans="1:6" ht="12.75">
      <c r="A205" s="284" t="s">
        <v>503</v>
      </c>
      <c r="B205" s="284"/>
      <c r="C205" s="284"/>
      <c r="D205" s="284"/>
      <c r="E205" s="284"/>
      <c r="F205" s="284"/>
    </row>
    <row r="206" spans="1:6" ht="12.75">
      <c r="A206" s="284" t="s">
        <v>539</v>
      </c>
      <c r="B206" s="284"/>
      <c r="C206" s="284"/>
      <c r="D206" s="284"/>
      <c r="E206" s="284"/>
      <c r="F206" s="284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G51:H51"/>
    <mergeCell ref="B52:B53"/>
    <mergeCell ref="G52:G53"/>
    <mergeCell ref="H52:H53"/>
    <mergeCell ref="D102:D104"/>
    <mergeCell ref="G102:H102"/>
    <mergeCell ref="B103:B104"/>
    <mergeCell ref="G103:G104"/>
    <mergeCell ref="H103:H104"/>
    <mergeCell ref="D113:D115"/>
    <mergeCell ref="G113:H113"/>
    <mergeCell ref="B114:B115"/>
    <mergeCell ref="G114:G115"/>
    <mergeCell ref="H114:H115"/>
    <mergeCell ref="D123:D125"/>
    <mergeCell ref="G123:H123"/>
    <mergeCell ref="B124:B125"/>
    <mergeCell ref="G124:G125"/>
    <mergeCell ref="H124:H125"/>
    <mergeCell ref="D141:D143"/>
    <mergeCell ref="G141:H141"/>
    <mergeCell ref="B142:B143"/>
    <mergeCell ref="G142:G143"/>
    <mergeCell ref="H142:H143"/>
    <mergeCell ref="D156:D158"/>
    <mergeCell ref="F156:F158"/>
    <mergeCell ref="G156:H156"/>
    <mergeCell ref="B157:B158"/>
    <mergeCell ref="G157:G158"/>
    <mergeCell ref="H157:H158"/>
    <mergeCell ref="D165:D167"/>
    <mergeCell ref="F165:F167"/>
    <mergeCell ref="G165:H165"/>
    <mergeCell ref="B166:B167"/>
    <mergeCell ref="G166:G167"/>
    <mergeCell ref="H166:H167"/>
    <mergeCell ref="D176:D178"/>
    <mergeCell ref="F176:F178"/>
    <mergeCell ref="G176:H176"/>
    <mergeCell ref="B177:B178"/>
    <mergeCell ref="G177:G178"/>
    <mergeCell ref="H177:H178"/>
    <mergeCell ref="C193:F193"/>
    <mergeCell ref="C194:F194"/>
    <mergeCell ref="C196:F196"/>
    <mergeCell ref="C198:F198"/>
    <mergeCell ref="C199:F199"/>
    <mergeCell ref="C200:F200"/>
    <mergeCell ref="C202:F202"/>
    <mergeCell ref="C204:F204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1" manualBreakCount="1">
    <brk id="17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34">
      <selection activeCell="A179" sqref="A179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540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2.76</v>
      </c>
      <c r="H9" s="28">
        <f>ROUND(F9*G9,2)</f>
        <v>3139.44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1.08</v>
      </c>
      <c r="H10" s="28">
        <f>ROUND(F10*G10,2)</f>
        <v>1522.39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4661.83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540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1.081</v>
      </c>
      <c r="H17" s="28">
        <f>ROUND(F17*G17,2)</f>
        <v>1142.8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1142.8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540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1.856</v>
      </c>
      <c r="H24" s="28">
        <f>ROUND(F24*G24,2)</f>
        <v>2639.03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1.856</v>
      </c>
      <c r="H25" s="28">
        <f>ROUND(F25*G25,2)</f>
        <v>1962.11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4601.14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540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7</v>
      </c>
      <c r="H32" s="28">
        <f>ROUND(F32*G32,2)</f>
        <v>188.72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2914.49</v>
      </c>
      <c r="G33" s="160">
        <v>0.4</v>
      </c>
      <c r="H33" s="28">
        <f>ROUND(F33*G33,2)</f>
        <v>1165.8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1354.52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540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11949.53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540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>
        <v>0</v>
      </c>
      <c r="H54" s="28"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589.9813763839999</v>
      </c>
      <c r="G55" s="28">
        <v>11</v>
      </c>
      <c r="H55" s="28">
        <f aca="true" t="shared" si="0" ref="H55:H60">ROUND(F55*G55,2)</f>
        <v>6489.8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631.2994127360001</v>
      </c>
      <c r="G56" s="28">
        <v>25</v>
      </c>
      <c r="H56" s="28">
        <f t="shared" si="0"/>
        <v>15782.49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684.5120802560001</v>
      </c>
      <c r="G57" s="28">
        <v>18</v>
      </c>
      <c r="H57" s="28">
        <f t="shared" si="0"/>
        <v>12321.22</v>
      </c>
    </row>
    <row r="58" spans="1:8" ht="12.75">
      <c r="A58" s="22" t="s">
        <v>15</v>
      </c>
      <c r="B58" s="86">
        <v>19</v>
      </c>
      <c r="C58" s="89" t="s">
        <v>60</v>
      </c>
      <c r="D58" s="88"/>
      <c r="E58" s="31">
        <v>177.05</v>
      </c>
      <c r="F58" s="90">
        <v>849.762584128</v>
      </c>
      <c r="G58" s="28">
        <v>14</v>
      </c>
      <c r="H58" s="28">
        <f t="shared" si="0"/>
        <v>11896.68</v>
      </c>
    </row>
    <row r="59" spans="1:8" ht="12.75">
      <c r="A59" s="22" t="s">
        <v>15</v>
      </c>
      <c r="B59" s="86">
        <v>23</v>
      </c>
      <c r="C59" s="89" t="s">
        <v>62</v>
      </c>
      <c r="D59" s="88"/>
      <c r="E59" s="31">
        <v>241.48</v>
      </c>
      <c r="F59" s="90">
        <v>759.0517133300002</v>
      </c>
      <c r="G59" s="28">
        <v>15</v>
      </c>
      <c r="H59" s="28">
        <f t="shared" si="0"/>
        <v>11385.78</v>
      </c>
    </row>
    <row r="60" spans="1:8" ht="12.75">
      <c r="A60" s="22" t="s">
        <v>15</v>
      </c>
      <c r="B60" s="86">
        <v>24</v>
      </c>
      <c r="C60" s="89" t="s">
        <v>63</v>
      </c>
      <c r="D60" s="88"/>
      <c r="E60" s="31">
        <v>296.26</v>
      </c>
      <c r="F60" s="90">
        <v>879.8115153160003</v>
      </c>
      <c r="G60" s="28">
        <v>12</v>
      </c>
      <c r="H60" s="28">
        <f t="shared" si="0"/>
        <v>10557.74</v>
      </c>
    </row>
    <row r="61" spans="1:8" ht="12.75">
      <c r="A61" s="22" t="s">
        <v>15</v>
      </c>
      <c r="B61" s="86"/>
      <c r="C61" s="87" t="s">
        <v>67</v>
      </c>
      <c r="D61" s="88" t="s">
        <v>55</v>
      </c>
      <c r="E61" s="31"/>
      <c r="F61" s="31"/>
      <c r="G61" s="26"/>
      <c r="H61" s="164"/>
    </row>
    <row r="62" spans="1:8" ht="12.75">
      <c r="A62" s="22" t="s">
        <v>15</v>
      </c>
      <c r="B62" s="86">
        <v>34</v>
      </c>
      <c r="C62" s="89" t="s">
        <v>66</v>
      </c>
      <c r="D62" s="88"/>
      <c r="E62" s="31">
        <v>308.32</v>
      </c>
      <c r="F62" s="90">
        <v>976.9461832000001</v>
      </c>
      <c r="G62" s="28">
        <v>7</v>
      </c>
      <c r="H62" s="28">
        <f>ROUND(F62*G62,2)</f>
        <v>6838.62</v>
      </c>
    </row>
    <row r="63" spans="1:8" ht="12.75">
      <c r="A63" s="22" t="s">
        <v>15</v>
      </c>
      <c r="B63" s="86">
        <v>35</v>
      </c>
      <c r="C63" s="87" t="s">
        <v>68</v>
      </c>
      <c r="D63" s="88" t="s">
        <v>69</v>
      </c>
      <c r="E63" s="31">
        <v>13.1</v>
      </c>
      <c r="F63" s="90">
        <v>148.86607922</v>
      </c>
      <c r="G63" s="28">
        <v>3</v>
      </c>
      <c r="H63" s="28">
        <f>ROUND(F63*G63,2)</f>
        <v>446.6</v>
      </c>
    </row>
    <row r="64" spans="1:8" ht="12.75">
      <c r="A64" s="22" t="s">
        <v>15</v>
      </c>
      <c r="B64" s="86"/>
      <c r="C64" s="87" t="s">
        <v>70</v>
      </c>
      <c r="D64" s="88" t="s">
        <v>71</v>
      </c>
      <c r="E64" s="31"/>
      <c r="F64" s="31"/>
      <c r="G64" s="26"/>
      <c r="H64" s="165"/>
    </row>
    <row r="65" spans="1:8" ht="12.75">
      <c r="A65" s="22" t="s">
        <v>15</v>
      </c>
      <c r="B65" s="86">
        <v>40</v>
      </c>
      <c r="C65" s="89" t="s">
        <v>72</v>
      </c>
      <c r="D65" s="88"/>
      <c r="E65" s="31">
        <v>70.92</v>
      </c>
      <c r="F65" s="90">
        <v>217.09327922</v>
      </c>
      <c r="G65" s="28">
        <v>4</v>
      </c>
      <c r="H65" s="28">
        <v>868.37311688</v>
      </c>
    </row>
    <row r="66" spans="1:8" ht="12.75">
      <c r="A66" s="22" t="s">
        <v>15</v>
      </c>
      <c r="B66" s="86">
        <v>53</v>
      </c>
      <c r="C66" s="87" t="s">
        <v>78</v>
      </c>
      <c r="D66" s="88" t="s">
        <v>33</v>
      </c>
      <c r="E66" s="31">
        <v>92.22</v>
      </c>
      <c r="F66" s="90">
        <v>237.400690416</v>
      </c>
      <c r="G66" s="28">
        <v>25</v>
      </c>
      <c r="H66" s="28">
        <v>5935.017260400001</v>
      </c>
    </row>
    <row r="67" spans="1:8" ht="12.75">
      <c r="A67" s="22" t="s">
        <v>15</v>
      </c>
      <c r="B67" s="86">
        <v>54</v>
      </c>
      <c r="C67" s="87" t="s">
        <v>79</v>
      </c>
      <c r="D67" s="88" t="s">
        <v>33</v>
      </c>
      <c r="E67" s="31">
        <v>245.01</v>
      </c>
      <c r="F67" s="90">
        <v>417.69189041600004</v>
      </c>
      <c r="G67" s="28">
        <v>22</v>
      </c>
      <c r="H67" s="28">
        <v>3341.5351233280007</v>
      </c>
    </row>
    <row r="68" spans="1:8" ht="12.75">
      <c r="A68" s="22" t="s">
        <v>15</v>
      </c>
      <c r="B68" s="86">
        <v>55</v>
      </c>
      <c r="C68" s="87" t="s">
        <v>80</v>
      </c>
      <c r="D68" s="88" t="s">
        <v>33</v>
      </c>
      <c r="E68" s="31">
        <v>428.36</v>
      </c>
      <c r="F68" s="90">
        <v>634.053690416</v>
      </c>
      <c r="G68" s="28">
        <v>1</v>
      </c>
      <c r="H68" s="28">
        <v>634.053690416</v>
      </c>
    </row>
    <row r="69" spans="1:8" ht="12.75">
      <c r="A69" s="22" t="s">
        <v>15</v>
      </c>
      <c r="B69" s="86"/>
      <c r="C69" s="105" t="s">
        <v>198</v>
      </c>
      <c r="D69" s="88"/>
      <c r="E69" s="31"/>
      <c r="F69" s="31"/>
      <c r="G69" s="26"/>
      <c r="H69" s="164"/>
    </row>
    <row r="70" spans="1:8" ht="12.75">
      <c r="A70" s="22" t="s">
        <v>15</v>
      </c>
      <c r="B70" s="86">
        <v>56</v>
      </c>
      <c r="C70" s="89" t="s">
        <v>199</v>
      </c>
      <c r="D70" s="88" t="s">
        <v>33</v>
      </c>
      <c r="E70" s="31">
        <v>28.05</v>
      </c>
      <c r="F70" s="90">
        <v>295.792815112</v>
      </c>
      <c r="G70" s="28">
        <v>2</v>
      </c>
      <c r="H70" s="28">
        <f aca="true" t="shared" si="1" ref="H70:H82">ROUND(F70*G70,2)</f>
        <v>591.59</v>
      </c>
    </row>
    <row r="71" spans="1:8" ht="12.75">
      <c r="A71" s="22" t="s">
        <v>15</v>
      </c>
      <c r="B71" s="86">
        <v>64</v>
      </c>
      <c r="C71" s="87" t="s">
        <v>391</v>
      </c>
      <c r="D71" s="88" t="s">
        <v>33</v>
      </c>
      <c r="E71" s="31">
        <v>21.59</v>
      </c>
      <c r="F71" s="90">
        <v>280.9113124880001</v>
      </c>
      <c r="G71" s="28">
        <v>1</v>
      </c>
      <c r="H71" s="28">
        <f t="shared" si="1"/>
        <v>280.91</v>
      </c>
    </row>
    <row r="72" spans="1:8" ht="12.75">
      <c r="A72" s="38" t="s">
        <v>15</v>
      </c>
      <c r="B72" s="92">
        <v>65</v>
      </c>
      <c r="C72" s="87" t="s">
        <v>392</v>
      </c>
      <c r="D72" s="88" t="s">
        <v>33</v>
      </c>
      <c r="E72" s="31">
        <v>242.38</v>
      </c>
      <c r="F72" s="90">
        <v>420.4066540000001</v>
      </c>
      <c r="G72" s="28">
        <v>1</v>
      </c>
      <c r="H72" s="28">
        <f t="shared" si="1"/>
        <v>420.41</v>
      </c>
    </row>
    <row r="73" spans="1:8" ht="12.75">
      <c r="A73" s="38" t="s">
        <v>15</v>
      </c>
      <c r="B73" s="86">
        <v>66</v>
      </c>
      <c r="C73" s="87" t="s">
        <v>84</v>
      </c>
      <c r="D73" s="88" t="s">
        <v>33</v>
      </c>
      <c r="E73" s="31">
        <v>21.59</v>
      </c>
      <c r="F73" s="90">
        <v>116.40959925199999</v>
      </c>
      <c r="G73" s="28">
        <v>48</v>
      </c>
      <c r="H73" s="28">
        <f t="shared" si="1"/>
        <v>5587.66</v>
      </c>
    </row>
    <row r="74" spans="1:8" ht="12.75">
      <c r="A74" s="38" t="s">
        <v>15</v>
      </c>
      <c r="B74" s="92">
        <v>67</v>
      </c>
      <c r="C74" s="87" t="s">
        <v>85</v>
      </c>
      <c r="D74" s="88" t="s">
        <v>33</v>
      </c>
      <c r="E74" s="31">
        <v>11.31</v>
      </c>
      <c r="F74" s="90">
        <v>48.59463285600002</v>
      </c>
      <c r="G74" s="28">
        <v>241</v>
      </c>
      <c r="H74" s="28">
        <f t="shared" si="1"/>
        <v>11711.31</v>
      </c>
    </row>
    <row r="75" spans="1:8" ht="12.75">
      <c r="A75" s="38" t="s">
        <v>15</v>
      </c>
      <c r="B75" s="86">
        <v>88</v>
      </c>
      <c r="C75" s="87" t="s">
        <v>200</v>
      </c>
      <c r="D75" s="93" t="s">
        <v>71</v>
      </c>
      <c r="E75" s="59">
        <v>175.44</v>
      </c>
      <c r="F75" s="90">
        <v>670.3723675639999</v>
      </c>
      <c r="G75" s="28">
        <v>1</v>
      </c>
      <c r="H75" s="28">
        <f t="shared" si="1"/>
        <v>670.37</v>
      </c>
    </row>
    <row r="76" spans="1:8" ht="12.75">
      <c r="A76" s="38" t="s">
        <v>15</v>
      </c>
      <c r="B76" s="86">
        <v>90</v>
      </c>
      <c r="C76" s="87" t="s">
        <v>90</v>
      </c>
      <c r="D76" s="93" t="s">
        <v>91</v>
      </c>
      <c r="E76" s="59">
        <v>140.87</v>
      </c>
      <c r="F76" s="90">
        <v>544.032750904</v>
      </c>
      <c r="G76" s="28">
        <v>3</v>
      </c>
      <c r="H76" s="28">
        <f t="shared" si="1"/>
        <v>1632.1</v>
      </c>
    </row>
    <row r="77" spans="1:8" ht="12.75">
      <c r="A77" s="38" t="s">
        <v>15</v>
      </c>
      <c r="B77" s="92">
        <v>91</v>
      </c>
      <c r="C77" s="87" t="s">
        <v>92</v>
      </c>
      <c r="D77" s="93" t="s">
        <v>41</v>
      </c>
      <c r="E77" s="59"/>
      <c r="F77" s="90">
        <v>99.50326330000001</v>
      </c>
      <c r="G77" s="28">
        <v>4</v>
      </c>
      <c r="H77" s="28">
        <f t="shared" si="1"/>
        <v>398.01</v>
      </c>
    </row>
    <row r="78" spans="1:8" ht="12.75">
      <c r="A78" s="38" t="s">
        <v>96</v>
      </c>
      <c r="B78" s="94">
        <v>111</v>
      </c>
      <c r="C78" s="29" t="s">
        <v>99</v>
      </c>
      <c r="D78" s="30" t="s">
        <v>100</v>
      </c>
      <c r="E78" s="95"/>
      <c r="F78" s="90"/>
      <c r="G78" s="28">
        <v>0</v>
      </c>
      <c r="H78" s="28">
        <f t="shared" si="1"/>
        <v>0</v>
      </c>
    </row>
    <row r="79" spans="1:8" ht="12.75">
      <c r="A79" s="38" t="s">
        <v>96</v>
      </c>
      <c r="B79" s="94">
        <v>112</v>
      </c>
      <c r="C79" s="96" t="s">
        <v>101</v>
      </c>
      <c r="D79" s="30" t="s">
        <v>102</v>
      </c>
      <c r="E79" s="95">
        <v>12.03</v>
      </c>
      <c r="F79" s="90">
        <v>127.68838868200002</v>
      </c>
      <c r="G79" s="28">
        <v>6</v>
      </c>
      <c r="H79" s="28">
        <f t="shared" si="1"/>
        <v>766.13</v>
      </c>
    </row>
    <row r="80" spans="1:8" ht="12.75">
      <c r="A80" s="38" t="s">
        <v>96</v>
      </c>
      <c r="B80" s="94"/>
      <c r="C80" s="29" t="s">
        <v>103</v>
      </c>
      <c r="D80" s="30"/>
      <c r="E80" s="95"/>
      <c r="F80" s="95">
        <v>206.96678766400004</v>
      </c>
      <c r="G80" s="28">
        <v>100.13</v>
      </c>
      <c r="H80" s="28">
        <f t="shared" si="1"/>
        <v>20723.58</v>
      </c>
    </row>
    <row r="81" spans="1:8" ht="12.75">
      <c r="A81" s="38" t="s">
        <v>96</v>
      </c>
      <c r="B81" s="94">
        <v>116</v>
      </c>
      <c r="C81" s="29" t="s">
        <v>104</v>
      </c>
      <c r="D81" s="30" t="s">
        <v>102</v>
      </c>
      <c r="E81" s="95">
        <v>4.24</v>
      </c>
      <c r="F81" s="90">
        <v>0</v>
      </c>
      <c r="G81" s="28">
        <v>0</v>
      </c>
      <c r="H81" s="28">
        <f t="shared" si="1"/>
        <v>0</v>
      </c>
    </row>
    <row r="82" spans="1:8" ht="12.75">
      <c r="A82" s="38" t="s">
        <v>96</v>
      </c>
      <c r="B82" s="94"/>
      <c r="C82" s="96" t="s">
        <v>105</v>
      </c>
      <c r="D82" s="30" t="s">
        <v>230</v>
      </c>
      <c r="E82" s="95"/>
      <c r="F82" s="95">
        <v>58.49499553400001</v>
      </c>
      <c r="G82" s="28">
        <v>2</v>
      </c>
      <c r="H82" s="28">
        <f t="shared" si="1"/>
        <v>116.99</v>
      </c>
    </row>
    <row r="83" spans="1:8" ht="12.75">
      <c r="A83" s="38" t="s">
        <v>96</v>
      </c>
      <c r="B83" s="94">
        <v>117</v>
      </c>
      <c r="C83" s="96" t="s">
        <v>106</v>
      </c>
      <c r="D83" s="30"/>
      <c r="E83" s="95">
        <v>4.24</v>
      </c>
      <c r="F83" s="90">
        <v>46.970225212</v>
      </c>
      <c r="G83" s="28">
        <v>2</v>
      </c>
      <c r="H83" s="28">
        <v>93.940450424</v>
      </c>
    </row>
    <row r="84" spans="1:8" ht="12.75">
      <c r="A84" s="97"/>
      <c r="B84" s="98"/>
      <c r="C84" s="99"/>
      <c r="D84" s="100"/>
      <c r="E84" s="2"/>
      <c r="F84" s="40"/>
      <c r="G84" s="101"/>
      <c r="H84" s="37">
        <f>SUM(H55:H83)</f>
        <v>129490.909641448</v>
      </c>
    </row>
    <row r="85" spans="1:8" ht="12.75">
      <c r="A85" s="97"/>
      <c r="B85" s="98"/>
      <c r="C85" s="35"/>
      <c r="D85" s="100"/>
      <c r="E85" s="2"/>
      <c r="F85" s="2"/>
      <c r="G85" s="101"/>
      <c r="H85" s="10"/>
    </row>
    <row r="86" spans="1:8" ht="12.75">
      <c r="A86" s="100"/>
      <c r="B86" s="98"/>
      <c r="C86" s="180"/>
      <c r="D86" s="114"/>
      <c r="E86" s="114"/>
      <c r="F86" s="57"/>
      <c r="G86" s="57"/>
      <c r="H86" s="58"/>
    </row>
    <row r="87" spans="1:8" ht="12.75">
      <c r="A87" s="67" t="s">
        <v>122</v>
      </c>
      <c r="B87" s="68"/>
      <c r="C87" s="69"/>
      <c r="D87" s="70"/>
      <c r="E87" s="70"/>
      <c r="F87" s="109"/>
      <c r="G87" s="110"/>
      <c r="H87" s="111"/>
    </row>
    <row r="88" spans="1:8" ht="12.75" customHeight="1">
      <c r="A88" s="74" t="s">
        <v>48</v>
      </c>
      <c r="B88" s="74" t="s">
        <v>48</v>
      </c>
      <c r="C88" s="75"/>
      <c r="D88" s="11" t="s">
        <v>49</v>
      </c>
      <c r="E88" s="74" t="s">
        <v>8</v>
      </c>
      <c r="F88" s="102" t="s">
        <v>9</v>
      </c>
      <c r="G88" s="17" t="s">
        <v>540</v>
      </c>
      <c r="H88" s="17"/>
    </row>
    <row r="89" spans="1:8" ht="12.75" customHeight="1">
      <c r="A89" s="77" t="s">
        <v>50</v>
      </c>
      <c r="B89" s="78" t="s">
        <v>51</v>
      </c>
      <c r="C89" s="79" t="s">
        <v>6</v>
      </c>
      <c r="D89" s="11"/>
      <c r="E89" s="77" t="s">
        <v>11</v>
      </c>
      <c r="F89" s="103" t="s">
        <v>52</v>
      </c>
      <c r="G89" s="81" t="s">
        <v>12</v>
      </c>
      <c r="H89" s="82" t="s">
        <v>13</v>
      </c>
    </row>
    <row r="90" spans="1:8" ht="12.75">
      <c r="A90" s="83" t="s">
        <v>53</v>
      </c>
      <c r="B90" s="78"/>
      <c r="C90" s="84"/>
      <c r="D90" s="11"/>
      <c r="E90" s="83" t="s">
        <v>14</v>
      </c>
      <c r="F90" s="104"/>
      <c r="G90" s="81"/>
      <c r="H90" s="82"/>
    </row>
    <row r="91" spans="1:8" ht="12.75">
      <c r="A91" s="112" t="s">
        <v>25</v>
      </c>
      <c r="B91" s="113">
        <v>1</v>
      </c>
      <c r="C91" s="87" t="s">
        <v>244</v>
      </c>
      <c r="D91" s="88" t="s">
        <v>217</v>
      </c>
      <c r="E91" s="31">
        <v>35.71</v>
      </c>
      <c r="F91" s="31">
        <v>187.339250834</v>
      </c>
      <c r="G91" s="28">
        <v>8</v>
      </c>
      <c r="H91" s="28">
        <f aca="true" t="shared" si="2" ref="H91:H102">ROUND(F91*G91,2)</f>
        <v>1498.71</v>
      </c>
    </row>
    <row r="92" spans="1:8" ht="12.75">
      <c r="A92" s="112" t="s">
        <v>25</v>
      </c>
      <c r="B92" s="113">
        <v>5</v>
      </c>
      <c r="C92" s="87" t="s">
        <v>394</v>
      </c>
      <c r="D92" s="88" t="s">
        <v>395</v>
      </c>
      <c r="E92" s="31">
        <v>2.66</v>
      </c>
      <c r="F92" s="31">
        <v>120.89920445200002</v>
      </c>
      <c r="G92" s="28">
        <v>3.3</v>
      </c>
      <c r="H92" s="28">
        <f t="shared" si="2"/>
        <v>398.97</v>
      </c>
    </row>
    <row r="93" spans="1:8" ht="12.75">
      <c r="A93" s="112" t="s">
        <v>25</v>
      </c>
      <c r="B93" s="113">
        <v>17</v>
      </c>
      <c r="C93" s="87" t="s">
        <v>206</v>
      </c>
      <c r="D93" s="167" t="s">
        <v>207</v>
      </c>
      <c r="E93" s="31">
        <v>36.95</v>
      </c>
      <c r="F93" s="31">
        <v>87.571075448</v>
      </c>
      <c r="G93" s="28">
        <v>4.7</v>
      </c>
      <c r="H93" s="28">
        <f t="shared" si="2"/>
        <v>411.58</v>
      </c>
    </row>
    <row r="94" spans="1:8" ht="12.75">
      <c r="A94" s="112" t="s">
        <v>25</v>
      </c>
      <c r="B94" s="113">
        <v>33</v>
      </c>
      <c r="C94" s="87" t="s">
        <v>396</v>
      </c>
      <c r="D94" s="88" t="s">
        <v>165</v>
      </c>
      <c r="E94" s="31">
        <v>42.15</v>
      </c>
      <c r="F94" s="31">
        <v>110.11738961</v>
      </c>
      <c r="G94" s="28">
        <v>3.3</v>
      </c>
      <c r="H94" s="28">
        <f t="shared" si="2"/>
        <v>363.39</v>
      </c>
    </row>
    <row r="95" spans="1:8" ht="12.75">
      <c r="A95" s="112" t="s">
        <v>25</v>
      </c>
      <c r="B95" s="113">
        <v>38</v>
      </c>
      <c r="C95" s="87" t="s">
        <v>208</v>
      </c>
      <c r="D95" s="88" t="s">
        <v>209</v>
      </c>
      <c r="E95" s="31">
        <v>243.03</v>
      </c>
      <c r="F95" s="31">
        <v>993.442405288</v>
      </c>
      <c r="G95" s="28">
        <v>8</v>
      </c>
      <c r="H95" s="28">
        <f t="shared" si="2"/>
        <v>7947.54</v>
      </c>
    </row>
    <row r="96" spans="1:8" ht="12.75">
      <c r="A96" s="112" t="s">
        <v>25</v>
      </c>
      <c r="B96" s="114"/>
      <c r="C96" s="87" t="s">
        <v>127</v>
      </c>
      <c r="D96" s="88"/>
      <c r="E96" s="40"/>
      <c r="F96" s="40"/>
      <c r="G96" s="28">
        <v>0</v>
      </c>
      <c r="H96" s="28">
        <f t="shared" si="2"/>
        <v>0</v>
      </c>
    </row>
    <row r="97" spans="1:8" ht="12.75">
      <c r="A97" s="112" t="s">
        <v>25</v>
      </c>
      <c r="B97" s="113">
        <v>59</v>
      </c>
      <c r="C97" s="89" t="s">
        <v>440</v>
      </c>
      <c r="D97" s="88" t="s">
        <v>129</v>
      </c>
      <c r="E97" s="40">
        <v>26.6</v>
      </c>
      <c r="F97" s="40">
        <v>180.11455293999995</v>
      </c>
      <c r="G97" s="28">
        <v>2</v>
      </c>
      <c r="H97" s="28">
        <f t="shared" si="2"/>
        <v>360.23</v>
      </c>
    </row>
    <row r="98" spans="1:8" ht="12.75">
      <c r="A98" s="112" t="s">
        <v>25</v>
      </c>
      <c r="B98" s="113">
        <v>60</v>
      </c>
      <c r="C98" s="89" t="s">
        <v>213</v>
      </c>
      <c r="D98" s="88" t="s">
        <v>129</v>
      </c>
      <c r="E98" s="40">
        <v>7.69</v>
      </c>
      <c r="F98" s="40">
        <v>23.167074768000003</v>
      </c>
      <c r="G98" s="28">
        <v>2</v>
      </c>
      <c r="H98" s="28">
        <f t="shared" si="2"/>
        <v>46.33</v>
      </c>
    </row>
    <row r="99" spans="1:8" ht="12.75">
      <c r="A99" s="112" t="s">
        <v>25</v>
      </c>
      <c r="B99" s="113">
        <v>87</v>
      </c>
      <c r="C99" s="87" t="s">
        <v>274</v>
      </c>
      <c r="D99" s="88" t="s">
        <v>275</v>
      </c>
      <c r="E99" s="31">
        <v>59.67</v>
      </c>
      <c r="F99" s="31">
        <v>291.124364832</v>
      </c>
      <c r="G99" s="28">
        <v>0</v>
      </c>
      <c r="H99" s="28">
        <f t="shared" si="2"/>
        <v>0</v>
      </c>
    </row>
    <row r="100" spans="1:8" ht="12.75">
      <c r="A100" s="112" t="s">
        <v>25</v>
      </c>
      <c r="B100" s="113">
        <v>88</v>
      </c>
      <c r="C100" s="89" t="s">
        <v>276</v>
      </c>
      <c r="D100" s="88" t="s">
        <v>275</v>
      </c>
      <c r="E100" s="31">
        <v>59.67</v>
      </c>
      <c r="F100" s="31">
        <v>335.575512864</v>
      </c>
      <c r="G100" s="28">
        <v>93</v>
      </c>
      <c r="H100" s="28">
        <f t="shared" si="2"/>
        <v>31208.52</v>
      </c>
    </row>
    <row r="101" spans="1:8" ht="12.75">
      <c r="A101" s="112" t="s">
        <v>25</v>
      </c>
      <c r="B101" s="91">
        <v>134</v>
      </c>
      <c r="C101" s="29" t="s">
        <v>216</v>
      </c>
      <c r="D101" s="30" t="s">
        <v>217</v>
      </c>
      <c r="E101" s="95"/>
      <c r="F101" s="95">
        <v>47.699473864000005</v>
      </c>
      <c r="G101" s="28">
        <v>2</v>
      </c>
      <c r="H101" s="28">
        <f t="shared" si="2"/>
        <v>95.4</v>
      </c>
    </row>
    <row r="102" spans="1:8" ht="12.75">
      <c r="A102" s="112" t="s">
        <v>25</v>
      </c>
      <c r="B102" s="91">
        <v>137</v>
      </c>
      <c r="C102" s="105" t="s">
        <v>218</v>
      </c>
      <c r="D102" s="88" t="s">
        <v>219</v>
      </c>
      <c r="E102" s="31"/>
      <c r="F102" s="31">
        <v>16.591121344</v>
      </c>
      <c r="G102" s="28">
        <v>16</v>
      </c>
      <c r="H102" s="28">
        <f t="shared" si="2"/>
        <v>265.46</v>
      </c>
    </row>
    <row r="103" spans="1:8" ht="12.75">
      <c r="A103" s="112" t="s">
        <v>25</v>
      </c>
      <c r="B103" s="91">
        <v>138</v>
      </c>
      <c r="C103" s="105" t="s">
        <v>220</v>
      </c>
      <c r="D103" s="88" t="s">
        <v>221</v>
      </c>
      <c r="E103" s="31">
        <v>37.84</v>
      </c>
      <c r="F103" s="31">
        <v>88.48777544800002</v>
      </c>
      <c r="G103" s="28">
        <v>16</v>
      </c>
      <c r="H103" s="28">
        <f>ROUND(F103*G103,2)</f>
        <v>1415.8</v>
      </c>
    </row>
    <row r="104" spans="1:8" ht="12.75">
      <c r="A104" s="100"/>
      <c r="B104" s="98"/>
      <c r="C104" s="42"/>
      <c r="D104" s="106"/>
      <c r="E104" s="2"/>
      <c r="F104" s="2"/>
      <c r="G104" s="107"/>
      <c r="H104" s="108">
        <f>SUM(H91:H103)</f>
        <v>44011.93</v>
      </c>
    </row>
    <row r="105" spans="1:8" ht="12.75">
      <c r="A105" s="257"/>
      <c r="B105" s="257"/>
      <c r="C105" s="257"/>
      <c r="D105" s="257"/>
      <c r="E105" s="257"/>
      <c r="F105" s="2"/>
      <c r="G105" s="107"/>
      <c r="H105" s="48"/>
    </row>
    <row r="106" spans="1:8" ht="12.75">
      <c r="A106" s="98"/>
      <c r="B106" s="98"/>
      <c r="C106" s="118" t="s">
        <v>30</v>
      </c>
      <c r="D106" s="119"/>
      <c r="E106" s="2"/>
      <c r="F106" s="2"/>
      <c r="G106" s="120"/>
      <c r="H106" s="111"/>
    </row>
    <row r="107" spans="1:8" ht="12.75" customHeight="1">
      <c r="A107" s="74" t="s">
        <v>48</v>
      </c>
      <c r="B107" s="74" t="s">
        <v>48</v>
      </c>
      <c r="C107" s="75"/>
      <c r="D107" s="11" t="s">
        <v>49</v>
      </c>
      <c r="E107" s="74" t="s">
        <v>8</v>
      </c>
      <c r="F107" s="102" t="s">
        <v>9</v>
      </c>
      <c r="G107" s="17" t="s">
        <v>540</v>
      </c>
      <c r="H107" s="17"/>
    </row>
    <row r="108" spans="1:8" ht="12.75" customHeight="1">
      <c r="A108" s="77" t="s">
        <v>50</v>
      </c>
      <c r="B108" s="78" t="s">
        <v>51</v>
      </c>
      <c r="C108" s="79" t="s">
        <v>6</v>
      </c>
      <c r="D108" s="11"/>
      <c r="E108" s="77" t="s">
        <v>11</v>
      </c>
      <c r="F108" s="103" t="s">
        <v>52</v>
      </c>
      <c r="G108" s="81" t="s">
        <v>12</v>
      </c>
      <c r="H108" s="82" t="s">
        <v>13</v>
      </c>
    </row>
    <row r="109" spans="1:8" ht="12.75">
      <c r="A109" s="83" t="s">
        <v>53</v>
      </c>
      <c r="B109" s="78"/>
      <c r="C109" s="84"/>
      <c r="D109" s="11"/>
      <c r="E109" s="83" t="s">
        <v>14</v>
      </c>
      <c r="F109" s="104"/>
      <c r="G109" s="81"/>
      <c r="H109" s="82"/>
    </row>
    <row r="110" spans="1:8" ht="12.75">
      <c r="A110" s="112" t="s">
        <v>31</v>
      </c>
      <c r="B110" s="113"/>
      <c r="C110" s="87" t="s">
        <v>140</v>
      </c>
      <c r="D110" s="88"/>
      <c r="E110" s="31"/>
      <c r="F110" s="31"/>
      <c r="G110" s="26"/>
      <c r="H110" s="121"/>
    </row>
    <row r="111" spans="1:8" ht="12.75">
      <c r="A111" s="112" t="s">
        <v>31</v>
      </c>
      <c r="B111" s="113">
        <v>1</v>
      </c>
      <c r="C111" s="89" t="s">
        <v>141</v>
      </c>
      <c r="D111" s="88" t="s">
        <v>142</v>
      </c>
      <c r="E111" s="31">
        <v>61.99</v>
      </c>
      <c r="F111" s="31">
        <v>121.02360538</v>
      </c>
      <c r="G111" s="28">
        <v>2</v>
      </c>
      <c r="H111" s="28">
        <f aca="true" t="shared" si="3" ref="H111:H119">ROUND(F111*G111,2)</f>
        <v>242.05</v>
      </c>
    </row>
    <row r="112" spans="1:8" ht="12.75">
      <c r="A112" s="112" t="s">
        <v>31</v>
      </c>
      <c r="B112" s="113">
        <v>5</v>
      </c>
      <c r="C112" s="87" t="s">
        <v>146</v>
      </c>
      <c r="D112" s="88" t="s">
        <v>33</v>
      </c>
      <c r="E112" s="31">
        <v>112.91</v>
      </c>
      <c r="F112" s="31">
        <v>358.333499442</v>
      </c>
      <c r="G112" s="28">
        <v>1</v>
      </c>
      <c r="H112" s="28">
        <f t="shared" si="3"/>
        <v>358.33</v>
      </c>
    </row>
    <row r="113" spans="1:8" ht="12.75">
      <c r="A113" s="112" t="s">
        <v>31</v>
      </c>
      <c r="B113" s="113">
        <v>9</v>
      </c>
      <c r="C113" s="87" t="s">
        <v>223</v>
      </c>
      <c r="D113" s="88" t="s">
        <v>149</v>
      </c>
      <c r="E113" s="31">
        <v>26.26</v>
      </c>
      <c r="F113" s="31">
        <v>70.88112745800001</v>
      </c>
      <c r="G113" s="28">
        <v>3</v>
      </c>
      <c r="H113" s="28">
        <f t="shared" si="3"/>
        <v>212.64</v>
      </c>
    </row>
    <row r="114" spans="1:8" ht="12.75">
      <c r="A114" s="112" t="s">
        <v>31</v>
      </c>
      <c r="B114" s="113">
        <v>10</v>
      </c>
      <c r="C114" s="87" t="s">
        <v>150</v>
      </c>
      <c r="D114" s="88" t="s">
        <v>151</v>
      </c>
      <c r="E114" s="31">
        <v>243.51</v>
      </c>
      <c r="F114" s="31">
        <v>382.31528237400005</v>
      </c>
      <c r="G114" s="28">
        <v>1</v>
      </c>
      <c r="H114" s="28">
        <f t="shared" si="3"/>
        <v>382.32</v>
      </c>
    </row>
    <row r="115" spans="1:8" ht="12.75">
      <c r="A115" s="112" t="s">
        <v>31</v>
      </c>
      <c r="B115" s="113">
        <v>16</v>
      </c>
      <c r="C115" s="87" t="s">
        <v>154</v>
      </c>
      <c r="D115" s="122" t="s">
        <v>33</v>
      </c>
      <c r="E115" s="40">
        <v>3991.38</v>
      </c>
      <c r="F115" s="123">
        <v>741.3549730940001</v>
      </c>
      <c r="G115" s="28">
        <v>40</v>
      </c>
      <c r="H115" s="28">
        <f t="shared" si="3"/>
        <v>29654.2</v>
      </c>
    </row>
    <row r="116" spans="1:8" ht="12.75">
      <c r="A116" s="112" t="s">
        <v>31</v>
      </c>
      <c r="B116" s="113">
        <v>17</v>
      </c>
      <c r="C116" s="87" t="s">
        <v>155</v>
      </c>
      <c r="D116" s="115" t="s">
        <v>156</v>
      </c>
      <c r="E116" s="124">
        <v>367.61</v>
      </c>
      <c r="F116" s="40">
        <v>515.855672912</v>
      </c>
      <c r="G116" s="28">
        <v>1</v>
      </c>
      <c r="H116" s="28">
        <f t="shared" si="3"/>
        <v>515.86</v>
      </c>
    </row>
    <row r="117" spans="1:8" ht="12.75">
      <c r="A117" s="112" t="s">
        <v>31</v>
      </c>
      <c r="B117" s="113">
        <v>20</v>
      </c>
      <c r="C117" s="87" t="s">
        <v>158</v>
      </c>
      <c r="D117" s="88" t="s">
        <v>33</v>
      </c>
      <c r="E117" s="26">
        <v>9.62</v>
      </c>
      <c r="F117" s="31">
        <v>30.872365306</v>
      </c>
      <c r="G117" s="28">
        <v>65</v>
      </c>
      <c r="H117" s="28">
        <f t="shared" si="3"/>
        <v>2006.7</v>
      </c>
    </row>
    <row r="118" spans="1:8" ht="12.75">
      <c r="A118" s="112" t="s">
        <v>31</v>
      </c>
      <c r="B118" s="113">
        <v>52</v>
      </c>
      <c r="C118" s="87" t="s">
        <v>417</v>
      </c>
      <c r="D118" s="88" t="s">
        <v>33</v>
      </c>
      <c r="E118" s="31">
        <v>1312.86</v>
      </c>
      <c r="F118" s="31">
        <v>1497.0863602959998</v>
      </c>
      <c r="G118" s="28">
        <v>1</v>
      </c>
      <c r="H118" s="28">
        <f t="shared" si="3"/>
        <v>1497.09</v>
      </c>
    </row>
    <row r="119" spans="1:8" ht="12.75">
      <c r="A119" s="112" t="s">
        <v>418</v>
      </c>
      <c r="B119" s="91">
        <v>58</v>
      </c>
      <c r="C119" s="105" t="s">
        <v>419</v>
      </c>
      <c r="D119" s="88" t="s">
        <v>161</v>
      </c>
      <c r="E119" s="40">
        <v>3804.59</v>
      </c>
      <c r="F119" s="40">
        <v>741.3549730940001</v>
      </c>
      <c r="G119" s="227">
        <v>2</v>
      </c>
      <c r="H119" s="28">
        <f t="shared" si="3"/>
        <v>1482.71</v>
      </c>
    </row>
    <row r="120" spans="1:8" ht="12.75">
      <c r="A120" s="98"/>
      <c r="B120" s="98"/>
      <c r="C120" s="42" t="s">
        <v>19</v>
      </c>
      <c r="D120" s="106"/>
      <c r="E120" s="2"/>
      <c r="F120" s="2"/>
      <c r="G120" s="107"/>
      <c r="H120" s="108">
        <f>SUM(H111:H119)</f>
        <v>36351.9</v>
      </c>
    </row>
    <row r="121" spans="1:8" ht="12.75">
      <c r="A121" s="67" t="s">
        <v>162</v>
      </c>
      <c r="B121" s="68"/>
      <c r="C121" s="69"/>
      <c r="D121" s="70"/>
      <c r="E121" s="70"/>
      <c r="F121" s="109"/>
      <c r="G121" s="107"/>
      <c r="H121" s="48"/>
    </row>
    <row r="122" spans="1:8" ht="12.75" customHeight="1">
      <c r="A122" s="74" t="s">
        <v>48</v>
      </c>
      <c r="B122" s="74" t="s">
        <v>48</v>
      </c>
      <c r="C122" s="75"/>
      <c r="D122" s="11" t="s">
        <v>49</v>
      </c>
      <c r="E122" s="74" t="s">
        <v>8</v>
      </c>
      <c r="F122" s="102" t="s">
        <v>9</v>
      </c>
      <c r="G122" s="17" t="s">
        <v>540</v>
      </c>
      <c r="H122" s="17"/>
    </row>
    <row r="123" spans="1:8" ht="12.75" customHeight="1">
      <c r="A123" s="77" t="s">
        <v>50</v>
      </c>
      <c r="B123" s="78" t="s">
        <v>51</v>
      </c>
      <c r="C123" s="79" t="s">
        <v>6</v>
      </c>
      <c r="D123" s="11"/>
      <c r="E123" s="77" t="s">
        <v>11</v>
      </c>
      <c r="F123" s="103" t="s">
        <v>52</v>
      </c>
      <c r="G123" s="81" t="s">
        <v>12</v>
      </c>
      <c r="H123" s="82" t="s">
        <v>13</v>
      </c>
    </row>
    <row r="124" spans="1:8" ht="12.75">
      <c r="A124" s="83" t="s">
        <v>53</v>
      </c>
      <c r="B124" s="78"/>
      <c r="C124" s="84"/>
      <c r="D124" s="11"/>
      <c r="E124" s="83" t="s">
        <v>14</v>
      </c>
      <c r="F124" s="104"/>
      <c r="G124" s="81"/>
      <c r="H124" s="82"/>
    </row>
    <row r="125" spans="1:8" ht="12.75">
      <c r="A125" s="112" t="s">
        <v>163</v>
      </c>
      <c r="B125" s="125">
        <v>8</v>
      </c>
      <c r="C125" s="87" t="s">
        <v>248</v>
      </c>
      <c r="D125" s="88" t="s">
        <v>114</v>
      </c>
      <c r="E125" s="31">
        <v>1092.05</v>
      </c>
      <c r="F125" s="31">
        <v>1467.890857238</v>
      </c>
      <c r="G125" s="28">
        <v>2</v>
      </c>
      <c r="H125" s="28">
        <f aca="true" t="shared" si="4" ref="H125:H135">ROUND(F125*G125,2)</f>
        <v>2935.78</v>
      </c>
    </row>
    <row r="126" spans="1:8" ht="12.75">
      <c r="A126" s="112" t="s">
        <v>163</v>
      </c>
      <c r="B126" s="125">
        <v>9</v>
      </c>
      <c r="C126" s="87" t="s">
        <v>164</v>
      </c>
      <c r="D126" s="88" t="s">
        <v>165</v>
      </c>
      <c r="E126" s="31">
        <v>32.84</v>
      </c>
      <c r="F126" s="31">
        <v>171.042572912</v>
      </c>
      <c r="G126" s="28">
        <v>1.5</v>
      </c>
      <c r="H126" s="28">
        <f t="shared" si="4"/>
        <v>256.56</v>
      </c>
    </row>
    <row r="127" spans="1:8" ht="12.75">
      <c r="A127" s="185" t="s">
        <v>163</v>
      </c>
      <c r="B127" s="91"/>
      <c r="C127" s="87" t="s">
        <v>281</v>
      </c>
      <c r="D127" s="88"/>
      <c r="E127" s="40"/>
      <c r="F127" s="40">
        <v>0</v>
      </c>
      <c r="G127" s="26"/>
      <c r="H127" s="28">
        <f t="shared" si="4"/>
        <v>0</v>
      </c>
    </row>
    <row r="128" spans="1:8" ht="12.75">
      <c r="A128" s="185" t="s">
        <v>163</v>
      </c>
      <c r="B128" s="91">
        <v>10</v>
      </c>
      <c r="C128" s="105" t="s">
        <v>282</v>
      </c>
      <c r="D128" s="167" t="s">
        <v>283</v>
      </c>
      <c r="E128" s="59">
        <v>138.35</v>
      </c>
      <c r="F128" s="40">
        <v>205.594927162</v>
      </c>
      <c r="G128" s="28">
        <v>3.8</v>
      </c>
      <c r="H128" s="28">
        <f t="shared" si="4"/>
        <v>781.26</v>
      </c>
    </row>
    <row r="129" spans="1:8" ht="12.75">
      <c r="A129" s="112" t="s">
        <v>163</v>
      </c>
      <c r="B129" s="91">
        <v>11</v>
      </c>
      <c r="C129" s="105" t="s">
        <v>284</v>
      </c>
      <c r="D129" s="186" t="s">
        <v>283</v>
      </c>
      <c r="E129" s="40">
        <v>62.55</v>
      </c>
      <c r="F129" s="40">
        <v>194.34844533</v>
      </c>
      <c r="G129" s="28">
        <v>2</v>
      </c>
      <c r="H129" s="28">
        <f t="shared" si="4"/>
        <v>388.7</v>
      </c>
    </row>
    <row r="130" spans="1:8" ht="12.75">
      <c r="A130" s="112" t="s">
        <v>163</v>
      </c>
      <c r="B130" s="113">
        <v>12</v>
      </c>
      <c r="C130" s="87" t="s">
        <v>166</v>
      </c>
      <c r="D130" s="88" t="s">
        <v>167</v>
      </c>
      <c r="E130" s="31">
        <v>52.07</v>
      </c>
      <c r="F130" s="31">
        <v>180.950151152</v>
      </c>
      <c r="G130" s="28">
        <v>3</v>
      </c>
      <c r="H130" s="28">
        <f t="shared" si="4"/>
        <v>542.85</v>
      </c>
    </row>
    <row r="131" spans="1:8" ht="12.75">
      <c r="A131" s="112" t="s">
        <v>163</v>
      </c>
      <c r="B131" s="125">
        <v>23</v>
      </c>
      <c r="C131" s="87" t="s">
        <v>471</v>
      </c>
      <c r="D131" s="88" t="s">
        <v>116</v>
      </c>
      <c r="E131" s="181">
        <v>16.71</v>
      </c>
      <c r="F131" s="40">
        <v>95.596897248</v>
      </c>
      <c r="G131" s="28"/>
      <c r="H131" s="28">
        <f t="shared" si="4"/>
        <v>0</v>
      </c>
    </row>
    <row r="132" spans="1:8" ht="12.75">
      <c r="A132" s="112" t="s">
        <v>163</v>
      </c>
      <c r="B132" s="91"/>
      <c r="C132" s="87" t="s">
        <v>168</v>
      </c>
      <c r="D132" s="93"/>
      <c r="E132" s="93"/>
      <c r="F132" s="40">
        <v>0</v>
      </c>
      <c r="G132" s="28">
        <v>0</v>
      </c>
      <c r="H132" s="28">
        <f t="shared" si="4"/>
        <v>0</v>
      </c>
    </row>
    <row r="133" spans="1:8" ht="12.75">
      <c r="A133" s="112" t="s">
        <v>163</v>
      </c>
      <c r="B133" s="91">
        <v>40</v>
      </c>
      <c r="C133" s="89" t="s">
        <v>250</v>
      </c>
      <c r="D133" s="93" t="s">
        <v>170</v>
      </c>
      <c r="E133" s="59">
        <v>4.12</v>
      </c>
      <c r="F133" s="40">
        <v>231.03342467399997</v>
      </c>
      <c r="G133" s="28">
        <v>1</v>
      </c>
      <c r="H133" s="28">
        <f t="shared" si="4"/>
        <v>231.03</v>
      </c>
    </row>
    <row r="134" spans="1:8" ht="12.75">
      <c r="A134" s="112" t="s">
        <v>163</v>
      </c>
      <c r="B134" s="91">
        <v>41</v>
      </c>
      <c r="C134" s="89" t="s">
        <v>169</v>
      </c>
      <c r="D134" s="93" t="s">
        <v>170</v>
      </c>
      <c r="E134" s="59">
        <v>4.12</v>
      </c>
      <c r="F134" s="40">
        <v>87.1149383</v>
      </c>
      <c r="G134" s="28">
        <v>1</v>
      </c>
      <c r="H134" s="28">
        <f t="shared" si="4"/>
        <v>87.11</v>
      </c>
    </row>
    <row r="135" spans="1:8" ht="12.75">
      <c r="A135" s="22"/>
      <c r="B135" s="86">
        <v>50</v>
      </c>
      <c r="C135" s="105" t="s">
        <v>407</v>
      </c>
      <c r="D135" s="93" t="s">
        <v>172</v>
      </c>
      <c r="E135" s="126">
        <v>13.01</v>
      </c>
      <c r="F135" s="40">
        <v>123.84801205199999</v>
      </c>
      <c r="G135" s="28">
        <v>4</v>
      </c>
      <c r="H135" s="28">
        <f t="shared" si="4"/>
        <v>495.39</v>
      </c>
    </row>
    <row r="136" spans="1:8" ht="12.75">
      <c r="A136" s="98"/>
      <c r="B136" s="98"/>
      <c r="C136" s="42" t="s">
        <v>19</v>
      </c>
      <c r="D136" s="106"/>
      <c r="E136" s="106"/>
      <c r="F136" s="107"/>
      <c r="G136" s="128"/>
      <c r="H136" s="60">
        <f>SUM(H125:H135)</f>
        <v>5718.68</v>
      </c>
    </row>
    <row r="137" spans="1:8" ht="12.75">
      <c r="A137" s="98"/>
      <c r="B137" s="98"/>
      <c r="C137" s="42"/>
      <c r="D137" s="106"/>
      <c r="E137" s="106"/>
      <c r="F137" s="107"/>
      <c r="G137" s="170"/>
      <c r="H137" s="48"/>
    </row>
    <row r="138" spans="1:8" ht="12.75">
      <c r="A138" s="98"/>
      <c r="B138" s="98"/>
      <c r="C138" s="129" t="s">
        <v>36</v>
      </c>
      <c r="D138" s="57"/>
      <c r="E138" s="57"/>
      <c r="F138" s="57"/>
      <c r="G138" s="57"/>
      <c r="H138" s="58"/>
    </row>
    <row r="139" spans="1:8" ht="12.75" customHeight="1">
      <c r="A139" s="74" t="s">
        <v>48</v>
      </c>
      <c r="B139" s="74" t="s">
        <v>48</v>
      </c>
      <c r="C139" s="75"/>
      <c r="D139" s="11" t="s">
        <v>49</v>
      </c>
      <c r="E139" s="74" t="s">
        <v>8</v>
      </c>
      <c r="F139" s="130" t="s">
        <v>173</v>
      </c>
      <c r="G139" s="17" t="s">
        <v>540</v>
      </c>
      <c r="H139" s="17"/>
    </row>
    <row r="140" spans="1:8" ht="12.75" customHeight="1">
      <c r="A140" s="77" t="s">
        <v>50</v>
      </c>
      <c r="B140" s="78" t="s">
        <v>51</v>
      </c>
      <c r="C140" s="79" t="s">
        <v>6</v>
      </c>
      <c r="D140" s="11"/>
      <c r="E140" s="77" t="s">
        <v>11</v>
      </c>
      <c r="F140" s="130"/>
      <c r="G140" s="81" t="s">
        <v>12</v>
      </c>
      <c r="H140" s="82" t="s">
        <v>13</v>
      </c>
    </row>
    <row r="141" spans="1:8" ht="12.75">
      <c r="A141" s="83" t="s">
        <v>53</v>
      </c>
      <c r="B141" s="78"/>
      <c r="C141" s="84"/>
      <c r="D141" s="11"/>
      <c r="E141" s="83" t="s">
        <v>14</v>
      </c>
      <c r="F141" s="130"/>
      <c r="G141" s="81"/>
      <c r="H141" s="82"/>
    </row>
    <row r="142" spans="1:8" ht="12.75">
      <c r="A142" s="22" t="s">
        <v>37</v>
      </c>
      <c r="B142" s="22">
        <v>29</v>
      </c>
      <c r="C142" s="87" t="s">
        <v>541</v>
      </c>
      <c r="D142" s="115" t="s">
        <v>39</v>
      </c>
      <c r="E142" s="59"/>
      <c r="F142" s="40"/>
      <c r="G142" s="28">
        <v>1</v>
      </c>
      <c r="H142" s="28">
        <f>ROUND(F142*G142,2)</f>
        <v>0</v>
      </c>
    </row>
    <row r="143" spans="1:8" ht="12.75">
      <c r="A143" s="22" t="s">
        <v>37</v>
      </c>
      <c r="B143" s="22">
        <v>33</v>
      </c>
      <c r="C143" s="87" t="s">
        <v>174</v>
      </c>
      <c r="D143" s="115" t="s">
        <v>39</v>
      </c>
      <c r="E143" s="116">
        <v>3468.64</v>
      </c>
      <c r="F143" s="116">
        <v>4281.3</v>
      </c>
      <c r="G143" s="28">
        <v>1</v>
      </c>
      <c r="H143" s="28">
        <f>ROUND(F143*G143,2)</f>
        <v>4281.3</v>
      </c>
    </row>
    <row r="144" spans="1:8" ht="12.75">
      <c r="A144" s="22" t="s">
        <v>37</v>
      </c>
      <c r="B144" s="22">
        <v>36</v>
      </c>
      <c r="C144" s="87" t="s">
        <v>227</v>
      </c>
      <c r="D144" s="115" t="s">
        <v>39</v>
      </c>
      <c r="E144" s="171">
        <v>1294.07</v>
      </c>
      <c r="F144" s="171">
        <v>1637.32</v>
      </c>
      <c r="G144" s="28">
        <v>1</v>
      </c>
      <c r="H144" s="28">
        <f>ROUND(F144*G144,2)</f>
        <v>1637.32</v>
      </c>
    </row>
    <row r="145" spans="1:8" ht="12.75">
      <c r="A145" s="131"/>
      <c r="B145" s="131"/>
      <c r="C145" s="56" t="s">
        <v>19</v>
      </c>
      <c r="D145" s="132"/>
      <c r="E145" s="132"/>
      <c r="F145" s="133"/>
      <c r="G145" s="134"/>
      <c r="H145" s="108">
        <f>SUM(H142:H144)</f>
        <v>5918.62</v>
      </c>
    </row>
    <row r="146" spans="1:8" ht="12.75">
      <c r="A146" s="98"/>
      <c r="B146" s="98"/>
      <c r="C146" s="42"/>
      <c r="D146" s="106"/>
      <c r="E146" s="110"/>
      <c r="F146" s="107"/>
      <c r="G146" s="107"/>
      <c r="H146" s="48"/>
    </row>
    <row r="147" spans="1:8" ht="12.75" customHeight="1">
      <c r="A147" s="74" t="s">
        <v>48</v>
      </c>
      <c r="B147" s="74" t="s">
        <v>48</v>
      </c>
      <c r="C147" s="75"/>
      <c r="D147" s="11" t="s">
        <v>49</v>
      </c>
      <c r="E147" s="74" t="s">
        <v>8</v>
      </c>
      <c r="F147" s="130" t="s">
        <v>173</v>
      </c>
      <c r="G147" s="17" t="s">
        <v>540</v>
      </c>
      <c r="H147" s="17"/>
    </row>
    <row r="148" spans="1:8" ht="12.75" customHeight="1">
      <c r="A148" s="77" t="s">
        <v>50</v>
      </c>
      <c r="B148" s="78" t="s">
        <v>51</v>
      </c>
      <c r="C148" s="79" t="s">
        <v>6</v>
      </c>
      <c r="D148" s="11"/>
      <c r="E148" s="77" t="s">
        <v>11</v>
      </c>
      <c r="F148" s="130"/>
      <c r="G148" s="81" t="s">
        <v>12</v>
      </c>
      <c r="H148" s="82" t="s">
        <v>13</v>
      </c>
    </row>
    <row r="149" spans="1:8" ht="12.75">
      <c r="A149" s="83" t="s">
        <v>53</v>
      </c>
      <c r="B149" s="78"/>
      <c r="C149" s="84"/>
      <c r="D149" s="11"/>
      <c r="E149" s="83" t="s">
        <v>14</v>
      </c>
      <c r="F149" s="130"/>
      <c r="G149" s="81"/>
      <c r="H149" s="82"/>
    </row>
    <row r="150" spans="1:8" ht="12.75">
      <c r="A150" s="135"/>
      <c r="B150" s="23">
        <v>5</v>
      </c>
      <c r="C150" s="29" t="s">
        <v>291</v>
      </c>
      <c r="D150" s="30" t="s">
        <v>39</v>
      </c>
      <c r="E150" s="59"/>
      <c r="F150" s="40">
        <v>3000</v>
      </c>
      <c r="G150" s="28"/>
      <c r="H150" s="28">
        <f>ROUND(F150*G150,2)</f>
        <v>0</v>
      </c>
    </row>
    <row r="151" spans="1:8" ht="12.75">
      <c r="A151" s="135"/>
      <c r="B151" s="23">
        <v>6</v>
      </c>
      <c r="C151" s="29" t="s">
        <v>292</v>
      </c>
      <c r="D151" s="30" t="s">
        <v>39</v>
      </c>
      <c r="E151" s="59"/>
      <c r="F151" s="40">
        <v>142.5</v>
      </c>
      <c r="G151" s="28"/>
      <c r="H151" s="28">
        <f>ROUND(F151*G151,2)</f>
        <v>0</v>
      </c>
    </row>
    <row r="152" spans="1:8" ht="12.75">
      <c r="A152" s="135"/>
      <c r="B152" s="23">
        <v>7</v>
      </c>
      <c r="C152" s="50" t="s">
        <v>256</v>
      </c>
      <c r="D152" s="30" t="s">
        <v>39</v>
      </c>
      <c r="E152" s="59"/>
      <c r="F152" s="40">
        <v>43.01</v>
      </c>
      <c r="G152" s="28">
        <v>0.54</v>
      </c>
      <c r="H152" s="28">
        <f>ROUND(F152*G152,2)</f>
        <v>23.23</v>
      </c>
    </row>
    <row r="153" spans="1:8" ht="12.75">
      <c r="A153" s="135"/>
      <c r="B153" s="23">
        <v>14</v>
      </c>
      <c r="C153" s="29" t="s">
        <v>522</v>
      </c>
      <c r="D153" s="30" t="s">
        <v>39</v>
      </c>
      <c r="E153" s="40"/>
      <c r="F153" s="40">
        <v>282.203333333333</v>
      </c>
      <c r="G153" s="28">
        <v>1</v>
      </c>
      <c r="H153" s="28">
        <v>282.203333333333</v>
      </c>
    </row>
    <row r="154" spans="1:8" ht="12.75">
      <c r="A154" s="136"/>
      <c r="B154" s="137"/>
      <c r="C154" s="138" t="s">
        <v>19</v>
      </c>
      <c r="D154" s="139"/>
      <c r="E154" s="140"/>
      <c r="F154" s="140"/>
      <c r="G154" s="141"/>
      <c r="H154" s="60">
        <f>SUM(H150:H153)</f>
        <v>305.433333333333</v>
      </c>
    </row>
    <row r="155" spans="1:8" ht="12.75">
      <c r="A155" s="98"/>
      <c r="B155" s="98"/>
      <c r="C155" s="42"/>
      <c r="D155" s="106"/>
      <c r="E155" s="110"/>
      <c r="F155" s="107"/>
      <c r="G155" s="107"/>
      <c r="H155" s="48"/>
    </row>
    <row r="156" spans="1:8" ht="12.75">
      <c r="A156" s="98"/>
      <c r="B156" s="98"/>
      <c r="C156" s="42"/>
      <c r="D156" s="106"/>
      <c r="E156" s="106"/>
      <c r="F156" s="107"/>
      <c r="G156" s="107"/>
      <c r="H156" s="48"/>
    </row>
    <row r="157" spans="1:8" ht="13.5" customHeight="1">
      <c r="A157" s="74" t="s">
        <v>48</v>
      </c>
      <c r="B157" s="74" t="s">
        <v>48</v>
      </c>
      <c r="C157" s="75"/>
      <c r="D157" s="11" t="s">
        <v>49</v>
      </c>
      <c r="E157" s="74" t="s">
        <v>8</v>
      </c>
      <c r="F157" s="130" t="s">
        <v>173</v>
      </c>
      <c r="G157" s="17" t="s">
        <v>540</v>
      </c>
      <c r="H157" s="17"/>
    </row>
    <row r="158" spans="1:8" ht="12.75" customHeight="1">
      <c r="A158" s="77" t="s">
        <v>50</v>
      </c>
      <c r="B158" s="78" t="s">
        <v>51</v>
      </c>
      <c r="C158" s="79" t="s">
        <v>6</v>
      </c>
      <c r="D158" s="11"/>
      <c r="E158" s="77" t="s">
        <v>11</v>
      </c>
      <c r="F158" s="130"/>
      <c r="G158" s="81" t="s">
        <v>12</v>
      </c>
      <c r="H158" s="82" t="s">
        <v>13</v>
      </c>
    </row>
    <row r="159" spans="1:8" ht="12.75">
      <c r="A159" s="83" t="s">
        <v>53</v>
      </c>
      <c r="B159" s="78"/>
      <c r="C159" s="84"/>
      <c r="D159" s="11"/>
      <c r="E159" s="83" t="s">
        <v>14</v>
      </c>
      <c r="F159" s="130"/>
      <c r="G159" s="81"/>
      <c r="H159" s="82"/>
    </row>
    <row r="160" spans="1:8" ht="12.75">
      <c r="A160" s="135"/>
      <c r="B160" s="23">
        <v>19</v>
      </c>
      <c r="C160" s="29" t="s">
        <v>180</v>
      </c>
      <c r="D160" s="30" t="s">
        <v>181</v>
      </c>
      <c r="E160" s="40"/>
      <c r="F160" s="40"/>
      <c r="G160" s="28">
        <v>0.82</v>
      </c>
      <c r="H160" s="28">
        <f>ROUND(F160*G160,2)</f>
        <v>0</v>
      </c>
    </row>
    <row r="161" spans="1:8" ht="12.75">
      <c r="A161" s="136"/>
      <c r="B161" s="137"/>
      <c r="C161" s="138" t="s">
        <v>19</v>
      </c>
      <c r="D161" s="139"/>
      <c r="E161" s="140"/>
      <c r="F161" s="140"/>
      <c r="G161" s="141"/>
      <c r="H161" s="60">
        <f>SUM(H160)</f>
        <v>0</v>
      </c>
    </row>
    <row r="162" spans="1:8" ht="12.75">
      <c r="A162" s="98"/>
      <c r="B162" s="98"/>
      <c r="C162" s="2"/>
      <c r="D162" s="139"/>
      <c r="E162" s="42"/>
      <c r="F162" s="133"/>
      <c r="G162" s="107"/>
      <c r="H162" s="48"/>
    </row>
    <row r="163" spans="1:8" ht="12.75">
      <c r="A163" s="142"/>
      <c r="B163" s="142"/>
      <c r="C163" s="143" t="s">
        <v>182</v>
      </c>
      <c r="D163" s="139"/>
      <c r="E163" s="143"/>
      <c r="F163" s="144"/>
      <c r="G163" s="134"/>
      <c r="H163" s="60">
        <f>H161+H154+H145+H136+H120+H104+H84</f>
        <v>221797.47297478133</v>
      </c>
    </row>
    <row r="164" spans="1:8" ht="12.75">
      <c r="A164" s="131"/>
      <c r="B164" s="131"/>
      <c r="C164" s="56"/>
      <c r="D164" s="139"/>
      <c r="E164" s="132"/>
      <c r="F164" s="132"/>
      <c r="G164" s="107"/>
      <c r="H164" s="48"/>
    </row>
    <row r="165" spans="1:8" ht="12.75">
      <c r="A165" s="131"/>
      <c r="B165" s="131"/>
      <c r="C165" s="61" t="s">
        <v>542</v>
      </c>
      <c r="D165" s="139"/>
      <c r="E165" s="223"/>
      <c r="F165" s="223"/>
      <c r="G165" s="107"/>
      <c r="H165" s="60">
        <f>H163+H44</f>
        <v>233747.00297478132</v>
      </c>
    </row>
    <row r="166" spans="1:8" ht="12.75">
      <c r="A166" s="131"/>
      <c r="B166" s="131"/>
      <c r="C166" s="61"/>
      <c r="D166" s="139"/>
      <c r="E166" s="148"/>
      <c r="F166" s="291"/>
      <c r="G166" s="107"/>
      <c r="H166" s="48"/>
    </row>
    <row r="167" spans="3:6" ht="15.75" customHeight="1" hidden="1">
      <c r="C167" s="145" t="s">
        <v>184</v>
      </c>
      <c r="D167" s="145"/>
      <c r="E167" s="145"/>
      <c r="F167" s="145"/>
    </row>
    <row r="168" spans="3:8" ht="15.75" customHeight="1" hidden="1">
      <c r="C168" s="145" t="s">
        <v>185</v>
      </c>
      <c r="D168" s="145"/>
      <c r="E168" s="145"/>
      <c r="F168" s="145"/>
      <c r="G168" s="61"/>
      <c r="H168" s="61"/>
    </row>
    <row r="169" spans="3:7" ht="12.75" hidden="1">
      <c r="C169" s="61"/>
      <c r="D169" s="147"/>
      <c r="E169" s="148"/>
      <c r="F169" s="148"/>
      <c r="G169" s="292"/>
    </row>
    <row r="170" spans="3:8" ht="15.75" customHeight="1" hidden="1">
      <c r="C170" s="151" t="s">
        <v>186</v>
      </c>
      <c r="D170" s="151"/>
      <c r="E170" s="151"/>
      <c r="F170" s="151"/>
      <c r="G170" s="173"/>
      <c r="H170" s="173"/>
    </row>
    <row r="171" spans="3:7" ht="12.75" hidden="1">
      <c r="C171" s="99"/>
      <c r="D171" s="153"/>
      <c r="E171" s="154"/>
      <c r="F171" s="154"/>
      <c r="G171" s="293"/>
    </row>
    <row r="172" spans="3:8" ht="15.75" customHeight="1" hidden="1">
      <c r="C172" s="151" t="s">
        <v>187</v>
      </c>
      <c r="D172" s="151"/>
      <c r="E172" s="151"/>
      <c r="F172" s="151"/>
      <c r="G172" s="173"/>
      <c r="H172" s="173"/>
    </row>
    <row r="173" spans="3:6" ht="12.75" customHeight="1" hidden="1">
      <c r="C173" s="145" t="s">
        <v>188</v>
      </c>
      <c r="D173" s="145"/>
      <c r="E173" s="145"/>
      <c r="F173" s="145"/>
    </row>
    <row r="174" spans="3:6" ht="15.75" customHeight="1" hidden="1">
      <c r="C174" s="145" t="s">
        <v>189</v>
      </c>
      <c r="D174" s="145"/>
      <c r="E174" s="145"/>
      <c r="F174" s="145"/>
    </row>
    <row r="175" spans="3:6" ht="12.75" hidden="1">
      <c r="C175" s="61"/>
      <c r="D175" s="147"/>
      <c r="E175" s="148"/>
      <c r="F175" s="148"/>
    </row>
    <row r="176" spans="3:6" ht="15.75" customHeight="1" hidden="1">
      <c r="C176" s="151" t="s">
        <v>190</v>
      </c>
      <c r="D176" s="151"/>
      <c r="E176" s="151"/>
      <c r="F176" s="151"/>
    </row>
    <row r="177" spans="3:6" ht="12.75" hidden="1">
      <c r="C177" s="99"/>
      <c r="D177" s="153"/>
      <c r="E177" s="154"/>
      <c r="F177" s="154"/>
    </row>
    <row r="178" spans="3:6" ht="15.75" customHeight="1" hidden="1">
      <c r="C178" s="151" t="s">
        <v>191</v>
      </c>
      <c r="D178" s="151"/>
      <c r="E178" s="151"/>
      <c r="F178" s="151"/>
    </row>
    <row r="179" spans="1:6" ht="12.75">
      <c r="A179" s="284" t="s">
        <v>503</v>
      </c>
      <c r="B179" s="284"/>
      <c r="C179" s="284"/>
      <c r="D179" s="284"/>
      <c r="E179" s="284"/>
      <c r="F179" s="284"/>
    </row>
    <row r="180" spans="1:6" ht="12.75">
      <c r="A180" s="284" t="s">
        <v>543</v>
      </c>
      <c r="B180" s="284"/>
      <c r="C180" s="284"/>
      <c r="D180" s="284"/>
      <c r="E180" s="284"/>
      <c r="F180" s="284"/>
    </row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G51:H51"/>
    <mergeCell ref="B52:B53"/>
    <mergeCell ref="G52:G53"/>
    <mergeCell ref="H52:H53"/>
    <mergeCell ref="D88:D90"/>
    <mergeCell ref="G88:H88"/>
    <mergeCell ref="B89:B90"/>
    <mergeCell ref="G89:G90"/>
    <mergeCell ref="H89:H90"/>
    <mergeCell ref="D107:D109"/>
    <mergeCell ref="G107:H107"/>
    <mergeCell ref="B108:B109"/>
    <mergeCell ref="G108:G109"/>
    <mergeCell ref="H108:H109"/>
    <mergeCell ref="D122:D124"/>
    <mergeCell ref="G122:H122"/>
    <mergeCell ref="B123:B124"/>
    <mergeCell ref="G123:G124"/>
    <mergeCell ref="H123:H124"/>
    <mergeCell ref="D139:D141"/>
    <mergeCell ref="F139:F141"/>
    <mergeCell ref="G139:H139"/>
    <mergeCell ref="B140:B141"/>
    <mergeCell ref="G140:G141"/>
    <mergeCell ref="H140:H141"/>
    <mergeCell ref="D147:D149"/>
    <mergeCell ref="F147:F149"/>
    <mergeCell ref="G147:H147"/>
    <mergeCell ref="B148:B149"/>
    <mergeCell ref="G148:G149"/>
    <mergeCell ref="H148:H149"/>
    <mergeCell ref="D157:D159"/>
    <mergeCell ref="F157:F159"/>
    <mergeCell ref="G157:H157"/>
    <mergeCell ref="B158:B159"/>
    <mergeCell ref="G158:G159"/>
    <mergeCell ref="H158:H159"/>
    <mergeCell ref="C167:F167"/>
    <mergeCell ref="C168:F168"/>
    <mergeCell ref="C170:F170"/>
    <mergeCell ref="C172:F172"/>
    <mergeCell ref="C173:F173"/>
    <mergeCell ref="C174:F174"/>
    <mergeCell ref="C176:F176"/>
    <mergeCell ref="C178:F178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1" manualBreakCount="1">
    <brk id="12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70">
      <selection activeCell="J144" sqref="J144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  <col min="13" max="13" width="11.710937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544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1.64</v>
      </c>
      <c r="H9" s="28">
        <f>ROUND(F9*G9,2)</f>
        <v>1865.47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0.78</v>
      </c>
      <c r="H10" s="28">
        <f>ROUND(F10*G10,2)</f>
        <v>1099.5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2964.9700000000003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544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0.78</v>
      </c>
      <c r="H17" s="28">
        <f>ROUND(F17*G17,2)</f>
        <v>824.59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824.59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544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1.281</v>
      </c>
      <c r="H24" s="28">
        <f>ROUND(F24*G24,2)</f>
        <v>1821.44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1.281</v>
      </c>
      <c r="H25" s="28">
        <f>ROUND(F25*G25,2)</f>
        <v>1354.23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3175.67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544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0.36</v>
      </c>
      <c r="H33" s="28">
        <f>ROUND(F33*G33,2)</f>
        <v>1049.22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1210.98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544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/>
      <c r="F41" s="40">
        <v>31.54</v>
      </c>
      <c r="G41" s="28">
        <v>6</v>
      </c>
      <c r="H41" s="28">
        <f>ROUND(F41*G41,2)</f>
        <v>189.24</v>
      </c>
    </row>
    <row r="42" spans="1:13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  <c r="M42" s="200">
        <f>H44+H81+H93+H109+H119+H127+H135+H142</f>
        <v>268528.56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8365.45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3.5" customHeight="1">
      <c r="A51" s="67" t="s">
        <v>47</v>
      </c>
      <c r="B51" s="68"/>
      <c r="C51" s="69"/>
      <c r="D51" s="70"/>
      <c r="E51" s="70"/>
      <c r="F51" s="71"/>
      <c r="G51" s="72"/>
      <c r="H51" s="73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76" t="s">
        <v>9</v>
      </c>
      <c r="G52" s="17" t="s">
        <v>544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80" t="s">
        <v>52</v>
      </c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85"/>
      <c r="G54" s="81"/>
      <c r="H54" s="82"/>
    </row>
    <row r="55" spans="1:8" ht="12.75">
      <c r="A55" s="22" t="s">
        <v>15</v>
      </c>
      <c r="B55" s="86"/>
      <c r="C55" s="87" t="s">
        <v>54</v>
      </c>
      <c r="D55" s="88" t="s">
        <v>55</v>
      </c>
      <c r="E55" s="31"/>
      <c r="F55" s="31"/>
      <c r="G55" s="28"/>
      <c r="H55" s="28"/>
    </row>
    <row r="56" spans="1:8" ht="12.75">
      <c r="A56" s="22" t="s">
        <v>15</v>
      </c>
      <c r="B56" s="86">
        <v>15</v>
      </c>
      <c r="C56" s="89" t="s">
        <v>56</v>
      </c>
      <c r="D56" s="88"/>
      <c r="E56" s="31">
        <v>47.94</v>
      </c>
      <c r="F56" s="90">
        <v>589.9813763839999</v>
      </c>
      <c r="G56" s="28">
        <v>10</v>
      </c>
      <c r="H56" s="28">
        <f aca="true" t="shared" si="0" ref="H56:H62">ROUND(F56*G56,2)</f>
        <v>5899.81</v>
      </c>
    </row>
    <row r="57" spans="1:8" ht="12.75">
      <c r="A57" s="22" t="s">
        <v>15</v>
      </c>
      <c r="B57" s="86">
        <v>16</v>
      </c>
      <c r="C57" s="89" t="s">
        <v>57</v>
      </c>
      <c r="D57" s="88"/>
      <c r="E57" s="31">
        <v>60.97</v>
      </c>
      <c r="F57" s="90">
        <v>631.2994127360001</v>
      </c>
      <c r="G57" s="28">
        <v>26</v>
      </c>
      <c r="H57" s="28">
        <f t="shared" si="0"/>
        <v>16413.78</v>
      </c>
    </row>
    <row r="58" spans="1:8" ht="12.75">
      <c r="A58" s="22" t="s">
        <v>15</v>
      </c>
      <c r="B58" s="86">
        <v>17</v>
      </c>
      <c r="C58" s="89" t="s">
        <v>58</v>
      </c>
      <c r="D58" s="88"/>
      <c r="E58" s="31">
        <v>82.53</v>
      </c>
      <c r="F58" s="90">
        <v>684.5120802560001</v>
      </c>
      <c r="G58" s="28">
        <v>19</v>
      </c>
      <c r="H58" s="28">
        <f t="shared" si="0"/>
        <v>13005.73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849.762584128</v>
      </c>
      <c r="G59" s="28">
        <v>16</v>
      </c>
      <c r="H59" s="28">
        <f t="shared" si="0"/>
        <v>13596.2</v>
      </c>
    </row>
    <row r="60" spans="1:8" ht="12.75">
      <c r="A60" s="22" t="s">
        <v>15</v>
      </c>
      <c r="B60" s="86">
        <v>20</v>
      </c>
      <c r="C60" s="89" t="s">
        <v>61</v>
      </c>
      <c r="D60" s="88"/>
      <c r="E60" s="31">
        <v>199.87</v>
      </c>
      <c r="F60" s="90">
        <v>902.61662048</v>
      </c>
      <c r="G60" s="28">
        <v>24</v>
      </c>
      <c r="H60" s="28">
        <f t="shared" si="0"/>
        <v>21662.8</v>
      </c>
    </row>
    <row r="61" spans="1:8" ht="12.75">
      <c r="A61" s="22" t="s">
        <v>15</v>
      </c>
      <c r="B61" s="86">
        <v>23</v>
      </c>
      <c r="C61" s="89" t="s">
        <v>62</v>
      </c>
      <c r="D61" s="88"/>
      <c r="E61" s="31">
        <v>241.48</v>
      </c>
      <c r="F61" s="90">
        <v>759.0517133300002</v>
      </c>
      <c r="G61" s="28">
        <v>2</v>
      </c>
      <c r="H61" s="28">
        <f t="shared" si="0"/>
        <v>1518.1</v>
      </c>
    </row>
    <row r="62" spans="1:8" ht="12.75">
      <c r="A62" s="22" t="s">
        <v>15</v>
      </c>
      <c r="B62" s="86">
        <v>24</v>
      </c>
      <c r="C62" s="89" t="s">
        <v>63</v>
      </c>
      <c r="D62" s="88"/>
      <c r="E62" s="31">
        <v>296.26</v>
      </c>
      <c r="F62" s="90">
        <v>879.8115153160003</v>
      </c>
      <c r="G62" s="28">
        <v>12</v>
      </c>
      <c r="H62" s="28">
        <f t="shared" si="0"/>
        <v>10557.74</v>
      </c>
    </row>
    <row r="63" spans="1:8" ht="12.75">
      <c r="A63" s="22" t="s">
        <v>15</v>
      </c>
      <c r="B63" s="86"/>
      <c r="C63" s="87" t="s">
        <v>67</v>
      </c>
      <c r="D63" s="88" t="s">
        <v>55</v>
      </c>
      <c r="E63" s="31"/>
      <c r="F63" s="31"/>
      <c r="G63" s="26"/>
      <c r="H63" s="164"/>
    </row>
    <row r="64" spans="1:8" ht="12.75">
      <c r="A64" s="22" t="s">
        <v>15</v>
      </c>
      <c r="B64" s="86">
        <v>34</v>
      </c>
      <c r="C64" s="89" t="s">
        <v>66</v>
      </c>
      <c r="D64" s="88"/>
      <c r="E64" s="31">
        <v>308.32</v>
      </c>
      <c r="F64" s="90">
        <v>976.9461832000001</v>
      </c>
      <c r="G64" s="28">
        <v>4</v>
      </c>
      <c r="H64" s="28">
        <f>ROUND(F64*G64,2)</f>
        <v>3907.78</v>
      </c>
    </row>
    <row r="65" spans="1:8" ht="12.75">
      <c r="A65" s="22" t="s">
        <v>15</v>
      </c>
      <c r="B65" s="86">
        <v>35</v>
      </c>
      <c r="C65" s="87" t="s">
        <v>68</v>
      </c>
      <c r="D65" s="88" t="s">
        <v>69</v>
      </c>
      <c r="E65" s="31">
        <v>13.1</v>
      </c>
      <c r="F65" s="90">
        <v>148.86607922</v>
      </c>
      <c r="G65" s="28">
        <v>5</v>
      </c>
      <c r="H65" s="28">
        <f>ROUND(F65*G65,2)</f>
        <v>744.33</v>
      </c>
    </row>
    <row r="66" spans="1:8" ht="12.75">
      <c r="A66" s="22" t="s">
        <v>15</v>
      </c>
      <c r="B66" s="86"/>
      <c r="C66" s="87" t="s">
        <v>70</v>
      </c>
      <c r="D66" s="88" t="s">
        <v>71</v>
      </c>
      <c r="E66" s="31"/>
      <c r="F66" s="31"/>
      <c r="G66" s="26"/>
      <c r="H66" s="165"/>
    </row>
    <row r="67" spans="1:8" ht="12.75">
      <c r="A67" s="22" t="s">
        <v>15</v>
      </c>
      <c r="B67" s="86">
        <v>40</v>
      </c>
      <c r="C67" s="89" t="s">
        <v>72</v>
      </c>
      <c r="D67" s="88"/>
      <c r="E67" s="31">
        <v>70.92</v>
      </c>
      <c r="F67" s="90">
        <v>217.09327922</v>
      </c>
      <c r="G67" s="28">
        <v>4</v>
      </c>
      <c r="H67" s="28">
        <f>ROUND(F67*G67,2)</f>
        <v>868.37</v>
      </c>
    </row>
    <row r="68" spans="1:8" ht="12.75">
      <c r="A68" s="22" t="s">
        <v>15</v>
      </c>
      <c r="B68" s="86"/>
      <c r="C68" s="87" t="s">
        <v>73</v>
      </c>
      <c r="D68" s="88" t="s">
        <v>33</v>
      </c>
      <c r="E68" s="31"/>
      <c r="F68" s="31"/>
      <c r="G68" s="26"/>
      <c r="H68" s="164"/>
    </row>
    <row r="69" spans="1:8" ht="12.75">
      <c r="A69" s="22" t="s">
        <v>15</v>
      </c>
      <c r="B69" s="86">
        <v>49</v>
      </c>
      <c r="C69" s="89" t="s">
        <v>482</v>
      </c>
      <c r="D69" s="88"/>
      <c r="E69" s="31">
        <v>2237.55</v>
      </c>
      <c r="F69" s="90">
        <v>3386.793260704</v>
      </c>
      <c r="G69" s="28">
        <v>2</v>
      </c>
      <c r="H69" s="28">
        <f aca="true" t="shared" si="1" ref="H69:H77">ROUND(F69*G69,2)</f>
        <v>6773.59</v>
      </c>
    </row>
    <row r="70" spans="1:8" ht="12.75">
      <c r="A70" s="22" t="s">
        <v>15</v>
      </c>
      <c r="B70" s="86">
        <v>53</v>
      </c>
      <c r="C70" s="87" t="s">
        <v>78</v>
      </c>
      <c r="D70" s="88" t="s">
        <v>33</v>
      </c>
      <c r="E70" s="31">
        <v>92.22</v>
      </c>
      <c r="F70" s="90">
        <v>237.400690416</v>
      </c>
      <c r="G70" s="28">
        <v>27</v>
      </c>
      <c r="H70" s="28">
        <f t="shared" si="1"/>
        <v>6409.82</v>
      </c>
    </row>
    <row r="71" spans="1:8" ht="12.75">
      <c r="A71" s="22" t="s">
        <v>15</v>
      </c>
      <c r="B71" s="86">
        <v>54</v>
      </c>
      <c r="C71" s="87" t="s">
        <v>79</v>
      </c>
      <c r="D71" s="88" t="s">
        <v>33</v>
      </c>
      <c r="E71" s="31">
        <v>245.01</v>
      </c>
      <c r="F71" s="90">
        <v>417.69189041600004</v>
      </c>
      <c r="G71" s="28">
        <v>12</v>
      </c>
      <c r="H71" s="28">
        <f t="shared" si="1"/>
        <v>5012.3</v>
      </c>
    </row>
    <row r="72" spans="1:8" ht="12.75">
      <c r="A72" s="38" t="s">
        <v>15</v>
      </c>
      <c r="B72" s="86">
        <v>66</v>
      </c>
      <c r="C72" s="87" t="s">
        <v>84</v>
      </c>
      <c r="D72" s="88" t="s">
        <v>33</v>
      </c>
      <c r="E72" s="31">
        <v>21.59</v>
      </c>
      <c r="F72" s="90">
        <v>116.40959925199999</v>
      </c>
      <c r="G72" s="28">
        <v>39</v>
      </c>
      <c r="H72" s="28">
        <f t="shared" si="1"/>
        <v>4539.97</v>
      </c>
    </row>
    <row r="73" spans="1:8" ht="12.75">
      <c r="A73" s="38" t="s">
        <v>15</v>
      </c>
      <c r="B73" s="92">
        <v>67</v>
      </c>
      <c r="C73" s="87" t="s">
        <v>85</v>
      </c>
      <c r="D73" s="88" t="s">
        <v>33</v>
      </c>
      <c r="E73" s="31">
        <v>11.31</v>
      </c>
      <c r="F73" s="90">
        <v>48.59463285600002</v>
      </c>
      <c r="G73" s="28">
        <v>195</v>
      </c>
      <c r="H73" s="28">
        <f t="shared" si="1"/>
        <v>9475.95</v>
      </c>
    </row>
    <row r="74" spans="1:8" ht="12.75">
      <c r="A74" s="38" t="s">
        <v>15</v>
      </c>
      <c r="B74" s="86">
        <v>88</v>
      </c>
      <c r="C74" s="87" t="s">
        <v>200</v>
      </c>
      <c r="D74" s="93" t="s">
        <v>71</v>
      </c>
      <c r="E74" s="59">
        <v>175.44</v>
      </c>
      <c r="F74" s="90">
        <v>670.3723675639999</v>
      </c>
      <c r="G74" s="28">
        <v>1</v>
      </c>
      <c r="H74" s="28">
        <f t="shared" si="1"/>
        <v>670.37</v>
      </c>
    </row>
    <row r="75" spans="1:8" ht="12.75">
      <c r="A75" s="38" t="s">
        <v>15</v>
      </c>
      <c r="B75" s="86">
        <v>90</v>
      </c>
      <c r="C75" s="87" t="s">
        <v>90</v>
      </c>
      <c r="D75" s="93" t="s">
        <v>91</v>
      </c>
      <c r="E75" s="59">
        <v>140.87</v>
      </c>
      <c r="F75" s="90">
        <v>544.032750904</v>
      </c>
      <c r="G75" s="28">
        <v>2</v>
      </c>
      <c r="H75" s="28">
        <f t="shared" si="1"/>
        <v>1088.07</v>
      </c>
    </row>
    <row r="76" spans="1:8" ht="12.75">
      <c r="A76" s="38" t="s">
        <v>15</v>
      </c>
      <c r="B76" s="92">
        <v>91</v>
      </c>
      <c r="C76" s="87" t="s">
        <v>92</v>
      </c>
      <c r="D76" s="93" t="s">
        <v>41</v>
      </c>
      <c r="E76" s="59"/>
      <c r="F76" s="90">
        <v>99.50326330000001</v>
      </c>
      <c r="G76" s="28">
        <v>4</v>
      </c>
      <c r="H76" s="28">
        <f t="shared" si="1"/>
        <v>398.01</v>
      </c>
    </row>
    <row r="77" spans="1:8" ht="12.75">
      <c r="A77" s="38" t="s">
        <v>96</v>
      </c>
      <c r="B77" s="94">
        <v>105</v>
      </c>
      <c r="C77" s="29" t="s">
        <v>545</v>
      </c>
      <c r="D77" s="30" t="s">
        <v>39</v>
      </c>
      <c r="E77" s="95"/>
      <c r="F77" s="90">
        <v>168.241152956</v>
      </c>
      <c r="G77" s="28">
        <v>1</v>
      </c>
      <c r="H77" s="28">
        <f t="shared" si="1"/>
        <v>168.24</v>
      </c>
    </row>
    <row r="78" spans="1:8" ht="12.75">
      <c r="A78" s="38" t="s">
        <v>96</v>
      </c>
      <c r="B78" s="94">
        <v>111</v>
      </c>
      <c r="C78" s="29" t="s">
        <v>99</v>
      </c>
      <c r="D78" s="30" t="s">
        <v>100</v>
      </c>
      <c r="E78" s="95"/>
      <c r="F78" s="90"/>
      <c r="G78" s="28"/>
      <c r="H78" s="28"/>
    </row>
    <row r="79" spans="1:8" ht="12.75">
      <c r="A79" s="38" t="s">
        <v>96</v>
      </c>
      <c r="B79" s="94">
        <v>112</v>
      </c>
      <c r="C79" s="96" t="s">
        <v>101</v>
      </c>
      <c r="D79" s="30" t="s">
        <v>102</v>
      </c>
      <c r="E79" s="95">
        <v>12.03</v>
      </c>
      <c r="F79" s="90">
        <v>127.68838868200002</v>
      </c>
      <c r="G79" s="28">
        <v>14</v>
      </c>
      <c r="H79" s="28">
        <f>ROUND(F79*G79,2)</f>
        <v>1787.64</v>
      </c>
    </row>
    <row r="80" spans="1:8" ht="12.75">
      <c r="A80" s="38" t="s">
        <v>96</v>
      </c>
      <c r="B80" s="94"/>
      <c r="C80" s="29" t="s">
        <v>103</v>
      </c>
      <c r="D80" s="30"/>
      <c r="E80" s="95"/>
      <c r="F80" s="95">
        <v>206.96678766400004</v>
      </c>
      <c r="G80" s="28">
        <v>100.38</v>
      </c>
      <c r="H80" s="28">
        <f>ROUND(F80*G80,2)</f>
        <v>20775.33</v>
      </c>
    </row>
    <row r="81" spans="1:8" ht="12.75">
      <c r="A81" s="97"/>
      <c r="B81" s="98"/>
      <c r="C81" s="99"/>
      <c r="D81" s="100"/>
      <c r="E81" s="2"/>
      <c r="F81" s="107"/>
      <c r="G81" s="101"/>
      <c r="H81" s="37">
        <f>SUM(H56:H80)</f>
        <v>145273.93</v>
      </c>
    </row>
    <row r="82" spans="1:8" ht="12.75">
      <c r="A82" s="97"/>
      <c r="B82" s="98"/>
      <c r="C82" s="35"/>
      <c r="D82" s="100"/>
      <c r="E82" s="2"/>
      <c r="F82" s="2"/>
      <c r="G82" s="101"/>
      <c r="H82" s="10"/>
    </row>
    <row r="83" spans="1:8" ht="12.75">
      <c r="A83" s="67" t="s">
        <v>122</v>
      </c>
      <c r="B83" s="68"/>
      <c r="C83" s="69"/>
      <c r="D83" s="70"/>
      <c r="E83" s="70"/>
      <c r="F83" s="109"/>
      <c r="G83" s="110"/>
      <c r="H83" s="111"/>
    </row>
    <row r="84" spans="1:8" ht="12.75" customHeight="1">
      <c r="A84" s="74" t="s">
        <v>48</v>
      </c>
      <c r="B84" s="74" t="s">
        <v>48</v>
      </c>
      <c r="C84" s="75"/>
      <c r="D84" s="11" t="s">
        <v>49</v>
      </c>
      <c r="E84" s="74" t="s">
        <v>8</v>
      </c>
      <c r="F84" s="102" t="s">
        <v>9</v>
      </c>
      <c r="G84" s="17" t="s">
        <v>544</v>
      </c>
      <c r="H84" s="17"/>
    </row>
    <row r="85" spans="1:8" ht="12.75" customHeight="1">
      <c r="A85" s="77" t="s">
        <v>50</v>
      </c>
      <c r="B85" s="78" t="s">
        <v>51</v>
      </c>
      <c r="C85" s="79" t="s">
        <v>6</v>
      </c>
      <c r="D85" s="11"/>
      <c r="E85" s="77" t="s">
        <v>11</v>
      </c>
      <c r="F85" s="103" t="s">
        <v>52</v>
      </c>
      <c r="G85" s="81" t="s">
        <v>12</v>
      </c>
      <c r="H85" s="82" t="s">
        <v>13</v>
      </c>
    </row>
    <row r="86" spans="1:8" ht="12.75">
      <c r="A86" s="83" t="s">
        <v>53</v>
      </c>
      <c r="B86" s="78"/>
      <c r="C86" s="84"/>
      <c r="D86" s="11"/>
      <c r="E86" s="83" t="s">
        <v>14</v>
      </c>
      <c r="F86" s="104"/>
      <c r="G86" s="81"/>
      <c r="H86" s="82"/>
    </row>
    <row r="87" spans="1:8" ht="12.75">
      <c r="A87" s="112" t="s">
        <v>25</v>
      </c>
      <c r="B87" s="113">
        <v>5</v>
      </c>
      <c r="C87" s="87" t="s">
        <v>394</v>
      </c>
      <c r="D87" s="88" t="s">
        <v>395</v>
      </c>
      <c r="E87" s="31">
        <v>2.66</v>
      </c>
      <c r="F87" s="31">
        <v>120.89920445200002</v>
      </c>
      <c r="G87" s="28">
        <v>3.3</v>
      </c>
      <c r="H87" s="28">
        <f aca="true" t="shared" si="2" ref="H87:H92">ROUND(F87*G87,2)</f>
        <v>398.97</v>
      </c>
    </row>
    <row r="88" spans="1:8" ht="13.5" customHeight="1">
      <c r="A88" s="112" t="s">
        <v>25</v>
      </c>
      <c r="B88" s="113">
        <v>17</v>
      </c>
      <c r="C88" s="87" t="s">
        <v>206</v>
      </c>
      <c r="D88" s="167" t="s">
        <v>207</v>
      </c>
      <c r="E88" s="31">
        <v>36.95</v>
      </c>
      <c r="F88" s="31">
        <v>87.571075448</v>
      </c>
      <c r="G88" s="28">
        <v>3.2</v>
      </c>
      <c r="H88" s="28">
        <f t="shared" si="2"/>
        <v>280.23</v>
      </c>
    </row>
    <row r="89" spans="1:8" ht="12.75">
      <c r="A89" s="112" t="s">
        <v>25</v>
      </c>
      <c r="B89" s="113">
        <v>33</v>
      </c>
      <c r="C89" s="87" t="s">
        <v>396</v>
      </c>
      <c r="D89" s="88" t="s">
        <v>165</v>
      </c>
      <c r="E89" s="31">
        <v>42.15</v>
      </c>
      <c r="F89" s="31">
        <v>110.11738961</v>
      </c>
      <c r="G89" s="28">
        <v>3.3</v>
      </c>
      <c r="H89" s="28">
        <f t="shared" si="2"/>
        <v>363.39</v>
      </c>
    </row>
    <row r="90" spans="1:8" ht="12.75">
      <c r="A90" s="112" t="s">
        <v>25</v>
      </c>
      <c r="B90" s="113">
        <v>48</v>
      </c>
      <c r="C90" s="87" t="s">
        <v>212</v>
      </c>
      <c r="D90" s="88" t="s">
        <v>126</v>
      </c>
      <c r="E90" s="31">
        <v>103.72</v>
      </c>
      <c r="F90" s="31">
        <v>142.19772532000002</v>
      </c>
      <c r="G90" s="28">
        <v>0.6</v>
      </c>
      <c r="H90" s="28">
        <f t="shared" si="2"/>
        <v>85.32</v>
      </c>
    </row>
    <row r="91" spans="1:8" ht="12.75">
      <c r="A91" s="112" t="s">
        <v>25</v>
      </c>
      <c r="B91" s="91">
        <v>137</v>
      </c>
      <c r="C91" s="105" t="s">
        <v>218</v>
      </c>
      <c r="D91" s="88" t="s">
        <v>219</v>
      </c>
      <c r="E91" s="31"/>
      <c r="F91" s="31">
        <v>16.591121344</v>
      </c>
      <c r="G91" s="28">
        <v>13</v>
      </c>
      <c r="H91" s="28">
        <f t="shared" si="2"/>
        <v>215.68</v>
      </c>
    </row>
    <row r="92" spans="1:8" ht="12.75">
      <c r="A92" s="112" t="s">
        <v>25</v>
      </c>
      <c r="B92" s="91">
        <v>138</v>
      </c>
      <c r="C92" s="105" t="s">
        <v>220</v>
      </c>
      <c r="D92" s="88" t="s">
        <v>221</v>
      </c>
      <c r="E92" s="31">
        <v>37.84</v>
      </c>
      <c r="F92" s="31">
        <v>88.48777544800002</v>
      </c>
      <c r="G92" s="28">
        <v>13</v>
      </c>
      <c r="H92" s="28">
        <f t="shared" si="2"/>
        <v>1150.34</v>
      </c>
    </row>
    <row r="93" spans="1:8" ht="12.75">
      <c r="A93" s="100"/>
      <c r="B93" s="98"/>
      <c r="C93" s="42"/>
      <c r="D93" s="106"/>
      <c r="E93" s="2"/>
      <c r="F93" s="2"/>
      <c r="G93" s="107"/>
      <c r="H93" s="108">
        <f>SUM(H87:H92)</f>
        <v>2493.9300000000003</v>
      </c>
    </row>
    <row r="94" spans="1:8" ht="12.75">
      <c r="A94" s="257"/>
      <c r="B94" s="257"/>
      <c r="C94" s="257"/>
      <c r="D94" s="257"/>
      <c r="E94" s="257"/>
      <c r="F94" s="2"/>
      <c r="G94" s="107"/>
      <c r="H94" s="48"/>
    </row>
    <row r="95" spans="1:8" ht="12.75">
      <c r="A95" s="98"/>
      <c r="B95" s="98"/>
      <c r="C95" s="118" t="s">
        <v>30</v>
      </c>
      <c r="D95" s="119"/>
      <c r="E95" s="2"/>
      <c r="F95" s="2"/>
      <c r="G95" s="120"/>
      <c r="H95" s="111"/>
    </row>
    <row r="96" spans="1:8" ht="12.75" customHeight="1">
      <c r="A96" s="74" t="s">
        <v>48</v>
      </c>
      <c r="B96" s="74" t="s">
        <v>48</v>
      </c>
      <c r="C96" s="75"/>
      <c r="D96" s="187" t="s">
        <v>49</v>
      </c>
      <c r="E96" s="74" t="s">
        <v>8</v>
      </c>
      <c r="F96" s="102" t="s">
        <v>9</v>
      </c>
      <c r="G96" s="17" t="s">
        <v>544</v>
      </c>
      <c r="H96" s="17"/>
    </row>
    <row r="97" spans="1:8" ht="12.75" customHeight="1">
      <c r="A97" s="77" t="s">
        <v>50</v>
      </c>
      <c r="B97" s="189" t="s">
        <v>51</v>
      </c>
      <c r="C97" s="79" t="s">
        <v>6</v>
      </c>
      <c r="D97" s="187"/>
      <c r="E97" s="77" t="s">
        <v>11</v>
      </c>
      <c r="F97" s="103" t="s">
        <v>52</v>
      </c>
      <c r="G97" s="81" t="s">
        <v>12</v>
      </c>
      <c r="H97" s="82" t="s">
        <v>13</v>
      </c>
    </row>
    <row r="98" spans="1:8" ht="12.75">
      <c r="A98" s="77" t="s">
        <v>53</v>
      </c>
      <c r="B98" s="189"/>
      <c r="C98" s="191"/>
      <c r="D98" s="187"/>
      <c r="E98" s="77" t="s">
        <v>14</v>
      </c>
      <c r="F98" s="294"/>
      <c r="G98" s="81"/>
      <c r="H98" s="82"/>
    </row>
    <row r="99" spans="1:8" ht="12.75">
      <c r="A99" s="112" t="s">
        <v>31</v>
      </c>
      <c r="B99" s="113"/>
      <c r="C99" s="87" t="s">
        <v>140</v>
      </c>
      <c r="D99" s="88"/>
      <c r="E99" s="31"/>
      <c r="F99" s="31"/>
      <c r="G99" s="26"/>
      <c r="H99" s="275"/>
    </row>
    <row r="100" spans="1:8" ht="12.75">
      <c r="A100" s="112" t="s">
        <v>31</v>
      </c>
      <c r="B100" s="113">
        <v>1</v>
      </c>
      <c r="C100" s="89" t="s">
        <v>141</v>
      </c>
      <c r="D100" s="88" t="s">
        <v>142</v>
      </c>
      <c r="E100" s="31">
        <v>61.99</v>
      </c>
      <c r="F100" s="31">
        <v>121.02360538</v>
      </c>
      <c r="G100" s="28">
        <v>20</v>
      </c>
      <c r="H100" s="28">
        <f aca="true" t="shared" si="3" ref="H100:H108">ROUND(F100*G100,2)</f>
        <v>2420.47</v>
      </c>
    </row>
    <row r="101" spans="1:8" ht="12.75">
      <c r="A101" s="295" t="s">
        <v>31</v>
      </c>
      <c r="B101" s="125">
        <v>3</v>
      </c>
      <c r="C101" s="296" t="s">
        <v>452</v>
      </c>
      <c r="D101" s="209" t="s">
        <v>33</v>
      </c>
      <c r="E101" s="26">
        <v>1320.11</v>
      </c>
      <c r="F101" s="26">
        <v>1499.54</v>
      </c>
      <c r="G101" s="28">
        <v>46</v>
      </c>
      <c r="H101" s="28">
        <f t="shared" si="3"/>
        <v>68978.84</v>
      </c>
    </row>
    <row r="102" spans="1:8" ht="12.75">
      <c r="A102" s="112" t="s">
        <v>31</v>
      </c>
      <c r="B102" s="113">
        <v>10</v>
      </c>
      <c r="C102" s="87" t="s">
        <v>150</v>
      </c>
      <c r="D102" s="88" t="s">
        <v>151</v>
      </c>
      <c r="E102" s="31">
        <v>243.51</v>
      </c>
      <c r="F102" s="31">
        <v>382.31528237400005</v>
      </c>
      <c r="G102" s="28">
        <v>1</v>
      </c>
      <c r="H102" s="28">
        <f t="shared" si="3"/>
        <v>382.32</v>
      </c>
    </row>
    <row r="103" spans="1:8" ht="12.75">
      <c r="A103" s="112" t="s">
        <v>31</v>
      </c>
      <c r="B103" s="113">
        <v>16</v>
      </c>
      <c r="C103" s="87" t="s">
        <v>154</v>
      </c>
      <c r="D103" s="122" t="s">
        <v>33</v>
      </c>
      <c r="E103" s="40">
        <v>3991.38</v>
      </c>
      <c r="F103" s="123">
        <v>741.3549730940001</v>
      </c>
      <c r="G103" s="28">
        <v>36</v>
      </c>
      <c r="H103" s="28">
        <f t="shared" si="3"/>
        <v>26688.78</v>
      </c>
    </row>
    <row r="104" spans="1:8" ht="12.75">
      <c r="A104" s="112" t="s">
        <v>31</v>
      </c>
      <c r="B104" s="113">
        <v>17</v>
      </c>
      <c r="C104" s="87" t="s">
        <v>155</v>
      </c>
      <c r="D104" s="115" t="s">
        <v>156</v>
      </c>
      <c r="E104" s="124">
        <v>367.61</v>
      </c>
      <c r="F104" s="40">
        <v>515.855672912</v>
      </c>
      <c r="G104" s="28">
        <v>1</v>
      </c>
      <c r="H104" s="28">
        <f t="shared" si="3"/>
        <v>515.86</v>
      </c>
    </row>
    <row r="105" spans="1:8" ht="12.75">
      <c r="A105" s="112" t="s">
        <v>31</v>
      </c>
      <c r="B105" s="113">
        <v>19</v>
      </c>
      <c r="C105" s="87" t="s">
        <v>224</v>
      </c>
      <c r="D105" s="88" t="s">
        <v>33</v>
      </c>
      <c r="E105" s="26">
        <v>154.06</v>
      </c>
      <c r="F105" s="31">
        <v>179.645565306</v>
      </c>
      <c r="G105" s="28"/>
      <c r="H105" s="28">
        <f t="shared" si="3"/>
        <v>0</v>
      </c>
    </row>
    <row r="106" spans="1:8" ht="12.75">
      <c r="A106" s="112" t="s">
        <v>31</v>
      </c>
      <c r="B106" s="113">
        <v>20</v>
      </c>
      <c r="C106" s="87" t="s">
        <v>158</v>
      </c>
      <c r="D106" s="88" t="s">
        <v>33</v>
      </c>
      <c r="E106" s="26">
        <v>9.62</v>
      </c>
      <c r="F106" s="31">
        <v>30.872365306</v>
      </c>
      <c r="G106" s="28">
        <v>92</v>
      </c>
      <c r="H106" s="28">
        <f t="shared" si="3"/>
        <v>2840.26</v>
      </c>
    </row>
    <row r="107" spans="1:8" ht="13.5" customHeight="1">
      <c r="A107" s="112" t="s">
        <v>31</v>
      </c>
      <c r="B107" s="113">
        <v>38</v>
      </c>
      <c r="C107" s="87" t="s">
        <v>160</v>
      </c>
      <c r="D107" s="88" t="s">
        <v>161</v>
      </c>
      <c r="E107" s="40">
        <v>1971.04</v>
      </c>
      <c r="F107" s="40">
        <v>2363.68564805</v>
      </c>
      <c r="G107" s="28">
        <v>1</v>
      </c>
      <c r="H107" s="28">
        <f t="shared" si="3"/>
        <v>2363.69</v>
      </c>
    </row>
    <row r="108" spans="1:8" ht="12.75">
      <c r="A108" s="112" t="s">
        <v>418</v>
      </c>
      <c r="B108" s="91">
        <v>58</v>
      </c>
      <c r="C108" s="105" t="s">
        <v>419</v>
      </c>
      <c r="D108" s="88" t="s">
        <v>161</v>
      </c>
      <c r="E108" s="40">
        <v>3804.59</v>
      </c>
      <c r="F108" s="40">
        <v>741.354973094</v>
      </c>
      <c r="G108" s="40">
        <v>1</v>
      </c>
      <c r="H108" s="28">
        <f t="shared" si="3"/>
        <v>741.35</v>
      </c>
    </row>
    <row r="109" spans="1:8" ht="12.75">
      <c r="A109" s="98"/>
      <c r="B109" s="98"/>
      <c r="C109" s="42" t="s">
        <v>19</v>
      </c>
      <c r="D109" s="106"/>
      <c r="E109" s="2"/>
      <c r="F109" s="2"/>
      <c r="G109" s="107"/>
      <c r="H109" s="108">
        <f>SUM(H100:H108)</f>
        <v>104931.57</v>
      </c>
    </row>
    <row r="110" spans="1:8" ht="12.75">
      <c r="A110" s="98"/>
      <c r="B110" s="98"/>
      <c r="C110" s="42"/>
      <c r="D110" s="153"/>
      <c r="E110" s="153"/>
      <c r="F110" s="114"/>
      <c r="G110" s="114"/>
      <c r="H110" s="48"/>
    </row>
    <row r="111" spans="1:8" ht="12.75">
      <c r="A111" s="67" t="s">
        <v>162</v>
      </c>
      <c r="B111" s="68"/>
      <c r="C111" s="69"/>
      <c r="D111" s="70"/>
      <c r="E111" s="70"/>
      <c r="F111" s="109"/>
      <c r="G111" s="107"/>
      <c r="H111" s="48"/>
    </row>
    <row r="112" spans="1:8" ht="13.5" customHeight="1">
      <c r="A112" s="74" t="s">
        <v>48</v>
      </c>
      <c r="B112" s="74" t="s">
        <v>48</v>
      </c>
      <c r="C112" s="75"/>
      <c r="D112" s="11" t="s">
        <v>49</v>
      </c>
      <c r="E112" s="74" t="s">
        <v>8</v>
      </c>
      <c r="F112" s="102" t="s">
        <v>9</v>
      </c>
      <c r="G112" s="17" t="s">
        <v>544</v>
      </c>
      <c r="H112" s="17"/>
    </row>
    <row r="113" spans="1:8" ht="12.75" customHeight="1">
      <c r="A113" s="77" t="s">
        <v>50</v>
      </c>
      <c r="B113" s="78" t="s">
        <v>51</v>
      </c>
      <c r="C113" s="79" t="s">
        <v>6</v>
      </c>
      <c r="D113" s="11"/>
      <c r="E113" s="77" t="s">
        <v>11</v>
      </c>
      <c r="F113" s="103" t="s">
        <v>52</v>
      </c>
      <c r="G113" s="81" t="s">
        <v>12</v>
      </c>
      <c r="H113" s="82" t="s">
        <v>13</v>
      </c>
    </row>
    <row r="114" spans="1:8" ht="12.75">
      <c r="A114" s="83" t="s">
        <v>53</v>
      </c>
      <c r="B114" s="78"/>
      <c r="C114" s="84"/>
      <c r="D114" s="11"/>
      <c r="E114" s="83" t="s">
        <v>14</v>
      </c>
      <c r="F114" s="104"/>
      <c r="G114" s="81"/>
      <c r="H114" s="82"/>
    </row>
    <row r="115" spans="1:8" ht="12.75">
      <c r="A115" s="112" t="s">
        <v>163</v>
      </c>
      <c r="B115" s="125">
        <v>9</v>
      </c>
      <c r="C115" s="87" t="s">
        <v>164</v>
      </c>
      <c r="D115" s="88" t="s">
        <v>165</v>
      </c>
      <c r="E115" s="31">
        <v>32.84</v>
      </c>
      <c r="F115" s="31">
        <v>171.042572912</v>
      </c>
      <c r="G115" s="28">
        <v>2.4</v>
      </c>
      <c r="H115" s="28">
        <f>ROUND(F115*G115,2)</f>
        <v>410.5</v>
      </c>
    </row>
    <row r="116" spans="1:8" ht="12.75">
      <c r="A116" s="112" t="s">
        <v>163</v>
      </c>
      <c r="B116" s="91"/>
      <c r="C116" s="87" t="s">
        <v>168</v>
      </c>
      <c r="D116" s="93"/>
      <c r="E116" s="93"/>
      <c r="F116" s="40">
        <v>0</v>
      </c>
      <c r="G116" s="28">
        <v>0</v>
      </c>
      <c r="H116" s="28">
        <v>0</v>
      </c>
    </row>
    <row r="117" spans="1:8" ht="12.75">
      <c r="A117" s="112" t="s">
        <v>163</v>
      </c>
      <c r="B117" s="91">
        <v>40</v>
      </c>
      <c r="C117" s="89" t="s">
        <v>250</v>
      </c>
      <c r="D117" s="93" t="s">
        <v>170</v>
      </c>
      <c r="E117" s="59">
        <v>4.12</v>
      </c>
      <c r="F117" s="40">
        <v>231.03342467399997</v>
      </c>
      <c r="G117" s="28">
        <v>1</v>
      </c>
      <c r="H117" s="28">
        <f>ROUND(F117*G117,2)</f>
        <v>231.03</v>
      </c>
    </row>
    <row r="118" spans="1:8" ht="12.75">
      <c r="A118" s="22"/>
      <c r="B118" s="86">
        <v>50</v>
      </c>
      <c r="C118" s="105" t="s">
        <v>407</v>
      </c>
      <c r="D118" s="93" t="s">
        <v>172</v>
      </c>
      <c r="E118" s="126">
        <v>13.01</v>
      </c>
      <c r="F118" s="40">
        <v>123.84801205199999</v>
      </c>
      <c r="G118" s="28">
        <v>4</v>
      </c>
      <c r="H118" s="28">
        <f>ROUND(F118*G118,2)</f>
        <v>495.39</v>
      </c>
    </row>
    <row r="119" spans="1:8" ht="12.75">
      <c r="A119" s="98"/>
      <c r="B119" s="98"/>
      <c r="C119" s="42" t="s">
        <v>19</v>
      </c>
      <c r="D119" s="106"/>
      <c r="E119" s="106"/>
      <c r="F119" s="107"/>
      <c r="G119" s="128"/>
      <c r="H119" s="60">
        <f>SUM(H115:H118)</f>
        <v>1136.92</v>
      </c>
    </row>
    <row r="120" spans="1:8" ht="12.75">
      <c r="A120" s="98"/>
      <c r="B120" s="98"/>
      <c r="C120" s="42"/>
      <c r="D120" s="106"/>
      <c r="E120" s="106"/>
      <c r="F120" s="107"/>
      <c r="G120" s="170"/>
      <c r="H120" s="48"/>
    </row>
    <row r="121" spans="1:8" ht="12.75">
      <c r="A121" s="98"/>
      <c r="B121" s="98"/>
      <c r="C121" s="129" t="s">
        <v>36</v>
      </c>
      <c r="D121" s="57"/>
      <c r="E121" s="57"/>
      <c r="F121" s="57"/>
      <c r="G121" s="57"/>
      <c r="H121" s="58"/>
    </row>
    <row r="122" spans="1:8" ht="13.5" customHeight="1">
      <c r="A122" s="74" t="s">
        <v>48</v>
      </c>
      <c r="B122" s="74" t="s">
        <v>48</v>
      </c>
      <c r="C122" s="75"/>
      <c r="D122" s="11" t="s">
        <v>49</v>
      </c>
      <c r="E122" s="74" t="s">
        <v>8</v>
      </c>
      <c r="F122" s="130" t="s">
        <v>173</v>
      </c>
      <c r="G122" s="17" t="s">
        <v>544</v>
      </c>
      <c r="H122" s="17"/>
    </row>
    <row r="123" spans="1:8" ht="12.75" customHeight="1">
      <c r="A123" s="77" t="s">
        <v>50</v>
      </c>
      <c r="B123" s="78" t="s">
        <v>51</v>
      </c>
      <c r="C123" s="79" t="s">
        <v>6</v>
      </c>
      <c r="D123" s="11"/>
      <c r="E123" s="77" t="s">
        <v>11</v>
      </c>
      <c r="F123" s="130"/>
      <c r="G123" s="81" t="s">
        <v>12</v>
      </c>
      <c r="H123" s="82" t="s">
        <v>13</v>
      </c>
    </row>
    <row r="124" spans="1:8" ht="12.75">
      <c r="A124" s="83" t="s">
        <v>53</v>
      </c>
      <c r="B124" s="78"/>
      <c r="C124" s="84"/>
      <c r="D124" s="11"/>
      <c r="E124" s="83" t="s">
        <v>14</v>
      </c>
      <c r="F124" s="130"/>
      <c r="G124" s="81"/>
      <c r="H124" s="82"/>
    </row>
    <row r="125" spans="1:8" ht="12.75">
      <c r="A125" s="22" t="s">
        <v>37</v>
      </c>
      <c r="B125" s="22">
        <v>33</v>
      </c>
      <c r="C125" s="87" t="s">
        <v>174</v>
      </c>
      <c r="D125" s="115" t="s">
        <v>39</v>
      </c>
      <c r="E125" s="116">
        <v>3468.64</v>
      </c>
      <c r="F125" s="116">
        <v>4281.3</v>
      </c>
      <c r="G125" s="28">
        <v>1</v>
      </c>
      <c r="H125" s="28">
        <f>ROUND(F125*G125,2)</f>
        <v>4281.3</v>
      </c>
    </row>
    <row r="126" spans="1:8" ht="12.75">
      <c r="A126" s="22" t="s">
        <v>37</v>
      </c>
      <c r="B126" s="22">
        <v>36</v>
      </c>
      <c r="C126" s="87" t="s">
        <v>227</v>
      </c>
      <c r="D126" s="115" t="s">
        <v>39</v>
      </c>
      <c r="E126" s="171">
        <v>1294.07</v>
      </c>
      <c r="F126" s="171">
        <v>1637.32</v>
      </c>
      <c r="G126" s="28">
        <v>1</v>
      </c>
      <c r="H126" s="28">
        <f>ROUND(F126*G126,2)</f>
        <v>1637.32</v>
      </c>
    </row>
    <row r="127" spans="1:8" ht="12.75">
      <c r="A127" s="131"/>
      <c r="B127" s="131"/>
      <c r="C127" s="56" t="s">
        <v>19</v>
      </c>
      <c r="D127" s="132"/>
      <c r="E127" s="132"/>
      <c r="F127" s="133"/>
      <c r="G127" s="134"/>
      <c r="H127" s="108">
        <f>SUM(H125:H126)</f>
        <v>5918.62</v>
      </c>
    </row>
    <row r="128" spans="1:8" ht="12.75">
      <c r="A128" s="98"/>
      <c r="B128" s="98"/>
      <c r="C128" s="42"/>
      <c r="D128" s="106"/>
      <c r="E128" s="110"/>
      <c r="F128" s="107"/>
      <c r="G128" s="107"/>
      <c r="H128" s="48"/>
    </row>
    <row r="129" spans="1:8" ht="13.5" customHeight="1">
      <c r="A129" s="74" t="s">
        <v>48</v>
      </c>
      <c r="B129" s="74" t="s">
        <v>48</v>
      </c>
      <c r="C129" s="75"/>
      <c r="D129" s="11" t="s">
        <v>49</v>
      </c>
      <c r="E129" s="74" t="s">
        <v>8</v>
      </c>
      <c r="F129" s="130" t="s">
        <v>173</v>
      </c>
      <c r="G129" s="17" t="s">
        <v>544</v>
      </c>
      <c r="H129" s="17"/>
    </row>
    <row r="130" spans="1:8" ht="12.75" customHeight="1">
      <c r="A130" s="77" t="s">
        <v>50</v>
      </c>
      <c r="B130" s="78" t="s">
        <v>51</v>
      </c>
      <c r="C130" s="79" t="s">
        <v>6</v>
      </c>
      <c r="D130" s="11"/>
      <c r="E130" s="77" t="s">
        <v>11</v>
      </c>
      <c r="F130" s="130"/>
      <c r="G130" s="81" t="s">
        <v>12</v>
      </c>
      <c r="H130" s="82" t="s">
        <v>13</v>
      </c>
    </row>
    <row r="131" spans="1:8" ht="12.75">
      <c r="A131" s="83" t="s">
        <v>53</v>
      </c>
      <c r="B131" s="78"/>
      <c r="C131" s="84"/>
      <c r="D131" s="11"/>
      <c r="E131" s="83" t="s">
        <v>14</v>
      </c>
      <c r="F131" s="130"/>
      <c r="G131" s="81"/>
      <c r="H131" s="82"/>
    </row>
    <row r="132" spans="1:8" ht="12.75">
      <c r="A132" s="135"/>
      <c r="B132" s="23">
        <v>5</v>
      </c>
      <c r="C132" s="29" t="s">
        <v>291</v>
      </c>
      <c r="D132" s="30" t="s">
        <v>39</v>
      </c>
      <c r="E132" s="59"/>
      <c r="F132" s="40">
        <v>3000</v>
      </c>
      <c r="G132" s="28"/>
      <c r="H132" s="28">
        <f>ROUND(F132*G132,2)</f>
        <v>0</v>
      </c>
    </row>
    <row r="133" spans="1:8" ht="12.75">
      <c r="A133" s="135"/>
      <c r="B133" s="23">
        <v>6</v>
      </c>
      <c r="C133" s="29" t="s">
        <v>292</v>
      </c>
      <c r="D133" s="30" t="s">
        <v>39</v>
      </c>
      <c r="E133" s="59"/>
      <c r="F133" s="40">
        <v>142.5</v>
      </c>
      <c r="G133" s="28"/>
      <c r="H133" s="28">
        <f>ROUND(F133*G133,2)</f>
        <v>0</v>
      </c>
    </row>
    <row r="134" spans="1:8" ht="12.75">
      <c r="A134" s="135"/>
      <c r="B134" s="23">
        <v>14</v>
      </c>
      <c r="C134" s="29" t="s">
        <v>522</v>
      </c>
      <c r="D134" s="30" t="s">
        <v>39</v>
      </c>
      <c r="E134" s="40"/>
      <c r="F134" s="40">
        <v>282.203333333333</v>
      </c>
      <c r="G134" s="28">
        <v>1</v>
      </c>
      <c r="H134" s="28">
        <f>ROUND(F134*G134,2)</f>
        <v>282.2</v>
      </c>
    </row>
    <row r="135" spans="1:8" ht="12.75">
      <c r="A135" s="136"/>
      <c r="B135" s="137"/>
      <c r="C135" s="138" t="s">
        <v>19</v>
      </c>
      <c r="D135" s="139"/>
      <c r="E135" s="140"/>
      <c r="F135" s="140"/>
      <c r="G135" s="141"/>
      <c r="H135" s="60">
        <f>SUM(H132:H134)</f>
        <v>282.2</v>
      </c>
    </row>
    <row r="136" spans="1:8" ht="12.75">
      <c r="A136" s="98"/>
      <c r="B136" s="98"/>
      <c r="C136" s="42"/>
      <c r="D136" s="106"/>
      <c r="E136" s="110"/>
      <c r="F136" s="107"/>
      <c r="G136" s="107"/>
      <c r="H136" s="48"/>
    </row>
    <row r="137" spans="1:8" ht="12.75">
      <c r="A137" s="98"/>
      <c r="B137" s="98"/>
      <c r="C137" s="42"/>
      <c r="D137" s="106"/>
      <c r="E137" s="106"/>
      <c r="F137" s="107"/>
      <c r="G137" s="107"/>
      <c r="H137" s="48"/>
    </row>
    <row r="138" spans="1:8" ht="12.75" customHeight="1">
      <c r="A138" s="74" t="s">
        <v>48</v>
      </c>
      <c r="B138" s="74" t="s">
        <v>48</v>
      </c>
      <c r="C138" s="75"/>
      <c r="D138" s="11" t="s">
        <v>49</v>
      </c>
      <c r="E138" s="74" t="s">
        <v>8</v>
      </c>
      <c r="F138" s="130" t="s">
        <v>173</v>
      </c>
      <c r="G138" s="17" t="s">
        <v>544</v>
      </c>
      <c r="H138" s="17"/>
    </row>
    <row r="139" spans="1:8" ht="13.5" customHeight="1">
      <c r="A139" s="77" t="s">
        <v>50</v>
      </c>
      <c r="B139" s="78" t="s">
        <v>51</v>
      </c>
      <c r="C139" s="79" t="s">
        <v>6</v>
      </c>
      <c r="D139" s="11"/>
      <c r="E139" s="77" t="s">
        <v>11</v>
      </c>
      <c r="F139" s="130"/>
      <c r="G139" s="81" t="s">
        <v>12</v>
      </c>
      <c r="H139" s="82" t="s">
        <v>13</v>
      </c>
    </row>
    <row r="140" spans="1:8" ht="12.75">
      <c r="A140" s="83" t="s">
        <v>53</v>
      </c>
      <c r="B140" s="78"/>
      <c r="C140" s="84"/>
      <c r="D140" s="11"/>
      <c r="E140" s="83" t="s">
        <v>14</v>
      </c>
      <c r="F140" s="130"/>
      <c r="G140" s="81"/>
      <c r="H140" s="82"/>
    </row>
    <row r="141" spans="1:8" ht="12.75">
      <c r="A141" s="135"/>
      <c r="B141" s="23">
        <v>9</v>
      </c>
      <c r="C141" s="50" t="s">
        <v>179</v>
      </c>
      <c r="D141" s="30" t="s">
        <v>39</v>
      </c>
      <c r="E141" s="59"/>
      <c r="F141" s="40">
        <v>125.94</v>
      </c>
      <c r="G141" s="28">
        <v>1</v>
      </c>
      <c r="H141" s="28">
        <f>ROUND(F141*G141,2)</f>
        <v>125.94</v>
      </c>
    </row>
    <row r="142" spans="1:8" ht="12.75">
      <c r="A142" s="136"/>
      <c r="B142" s="137"/>
      <c r="C142" s="138" t="s">
        <v>19</v>
      </c>
      <c r="D142" s="139"/>
      <c r="E142" s="140"/>
      <c r="F142" s="140"/>
      <c r="G142" s="141"/>
      <c r="H142" s="60">
        <f>SUM(H141)</f>
        <v>125.94</v>
      </c>
    </row>
    <row r="143" spans="1:8" ht="12.75">
      <c r="A143" s="98"/>
      <c r="B143" s="98"/>
      <c r="C143" s="2"/>
      <c r="D143" s="139"/>
      <c r="E143" s="42"/>
      <c r="F143" s="133"/>
      <c r="G143" s="107"/>
      <c r="H143" s="48"/>
    </row>
    <row r="144" spans="1:8" ht="12.75">
      <c r="A144" s="142"/>
      <c r="B144" s="142"/>
      <c r="C144" s="143" t="s">
        <v>182</v>
      </c>
      <c r="D144" s="139"/>
      <c r="E144" s="143"/>
      <c r="F144" s="144"/>
      <c r="G144" s="134"/>
      <c r="H144" s="60">
        <f>H142+H135+H127+H119+H109+H93+H81</f>
        <v>260163.11</v>
      </c>
    </row>
    <row r="145" spans="1:8" ht="12.75">
      <c r="A145" s="131"/>
      <c r="B145" s="131"/>
      <c r="C145" s="56"/>
      <c r="D145" s="139"/>
      <c r="E145" s="132"/>
      <c r="F145" s="132"/>
      <c r="G145" s="107"/>
      <c r="H145" s="48"/>
    </row>
    <row r="146" spans="1:8" ht="12.75">
      <c r="A146" s="131"/>
      <c r="B146" s="131"/>
      <c r="C146" s="61" t="s">
        <v>538</v>
      </c>
      <c r="D146" s="139"/>
      <c r="E146" s="223"/>
      <c r="F146" s="223"/>
      <c r="G146" s="107"/>
      <c r="H146" s="60">
        <f>H144+H44</f>
        <v>268528.56</v>
      </c>
    </row>
    <row r="147" spans="1:8" ht="13.5" customHeight="1">
      <c r="A147" s="131"/>
      <c r="B147" s="131"/>
      <c r="C147" s="61"/>
      <c r="D147" s="139"/>
      <c r="E147" s="148"/>
      <c r="F147" s="291"/>
      <c r="G147" s="107"/>
      <c r="H147" s="48"/>
    </row>
    <row r="148" spans="1:8" ht="12.75">
      <c r="A148" s="221"/>
      <c r="B148" s="221"/>
      <c r="C148" s="151"/>
      <c r="D148" s="231"/>
      <c r="E148" s="231"/>
      <c r="F148" s="231"/>
      <c r="G148" s="232"/>
      <c r="H148" s="232"/>
    </row>
    <row r="149" spans="1:8" ht="15.75" customHeight="1" hidden="1">
      <c r="A149" s="221"/>
      <c r="B149" s="221"/>
      <c r="C149" s="145" t="s">
        <v>184</v>
      </c>
      <c r="D149" s="145"/>
      <c r="E149" s="145"/>
      <c r="F149" s="145"/>
      <c r="G149" s="223"/>
      <c r="H149" s="224"/>
    </row>
    <row r="150" spans="1:8" ht="12.75" customHeight="1" hidden="1">
      <c r="A150" s="221"/>
      <c r="B150" s="221"/>
      <c r="C150" s="145" t="s">
        <v>185</v>
      </c>
      <c r="D150" s="145"/>
      <c r="E150" s="145"/>
      <c r="F150" s="145"/>
      <c r="G150"/>
      <c r="H150"/>
    </row>
    <row r="151" spans="1:8" ht="12.75" hidden="1">
      <c r="A151" s="221"/>
      <c r="B151" s="221"/>
      <c r="C151" s="61"/>
      <c r="D151" s="147"/>
      <c r="E151" s="148"/>
      <c r="F151" s="148"/>
      <c r="G151"/>
      <c r="H151"/>
    </row>
    <row r="152" spans="1:8" ht="15.75" customHeight="1" hidden="1">
      <c r="A152" s="221"/>
      <c r="B152" s="221"/>
      <c r="C152" s="151" t="s">
        <v>186</v>
      </c>
      <c r="D152" s="151"/>
      <c r="E152" s="151"/>
      <c r="F152" s="151"/>
      <c r="G152"/>
      <c r="H152"/>
    </row>
    <row r="153" spans="1:8" ht="12.75" hidden="1">
      <c r="A153" s="221"/>
      <c r="B153" s="221"/>
      <c r="C153" s="99"/>
      <c r="D153" s="153"/>
      <c r="E153" s="154"/>
      <c r="F153" s="154"/>
      <c r="G153"/>
      <c r="H153"/>
    </row>
    <row r="154" spans="1:8" ht="15.75" customHeight="1" hidden="1">
      <c r="A154" s="221"/>
      <c r="B154" s="221"/>
      <c r="C154" s="151" t="s">
        <v>187</v>
      </c>
      <c r="D154" s="151"/>
      <c r="E154" s="151"/>
      <c r="F154" s="151"/>
      <c r="G154"/>
      <c r="H154"/>
    </row>
    <row r="155" spans="3:6" ht="15.75" customHeight="1" hidden="1">
      <c r="C155" s="145" t="s">
        <v>188</v>
      </c>
      <c r="D155" s="145"/>
      <c r="E155" s="145"/>
      <c r="F155" s="145"/>
    </row>
    <row r="156" spans="3:6" ht="15.75" customHeight="1" hidden="1">
      <c r="C156" s="145" t="s">
        <v>189</v>
      </c>
      <c r="D156" s="145"/>
      <c r="E156" s="145"/>
      <c r="F156" s="145"/>
    </row>
    <row r="157" spans="3:6" ht="13.5" customHeight="1" hidden="1">
      <c r="C157" s="61"/>
      <c r="D157" s="147"/>
      <c r="E157" s="148"/>
      <c r="F157" s="148"/>
    </row>
    <row r="158" spans="3:6" ht="12.75" hidden="1">
      <c r="C158" s="151" t="s">
        <v>190</v>
      </c>
      <c r="D158" s="151"/>
      <c r="E158" s="151"/>
      <c r="F158" s="151"/>
    </row>
    <row r="159" spans="3:6" ht="12.75" hidden="1">
      <c r="C159" s="99"/>
      <c r="D159" s="153"/>
      <c r="E159" s="154"/>
      <c r="F159" s="154"/>
    </row>
    <row r="160" spans="3:6" ht="12.75" hidden="1">
      <c r="C160" s="151" t="s">
        <v>191</v>
      </c>
      <c r="D160" s="151"/>
      <c r="E160" s="151"/>
      <c r="F160" s="151"/>
    </row>
    <row r="161" spans="1:6" ht="12.75">
      <c r="A161" s="284" t="s">
        <v>503</v>
      </c>
      <c r="B161" s="284"/>
      <c r="C161" s="284"/>
      <c r="D161" s="284"/>
      <c r="E161" s="284"/>
      <c r="F161" s="284"/>
    </row>
    <row r="162" spans="1:6" ht="12.75">
      <c r="A162" s="284" t="s">
        <v>546</v>
      </c>
      <c r="B162" s="284"/>
      <c r="C162" s="284"/>
      <c r="D162" s="284"/>
      <c r="E162" s="284"/>
      <c r="F162" s="284"/>
    </row>
    <row r="168" ht="15.75" customHeight="1"/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2:D54"/>
    <mergeCell ref="G52:H52"/>
    <mergeCell ref="B53:B54"/>
    <mergeCell ref="G53:G54"/>
    <mergeCell ref="H53:H54"/>
    <mergeCell ref="D84:D86"/>
    <mergeCell ref="G84:H84"/>
    <mergeCell ref="B85:B86"/>
    <mergeCell ref="G85:G86"/>
    <mergeCell ref="H85:H86"/>
    <mergeCell ref="D96:D98"/>
    <mergeCell ref="G96:H96"/>
    <mergeCell ref="B97:B98"/>
    <mergeCell ref="G97:G98"/>
    <mergeCell ref="H97:H98"/>
    <mergeCell ref="D112:D114"/>
    <mergeCell ref="G112:H112"/>
    <mergeCell ref="B113:B114"/>
    <mergeCell ref="G113:G114"/>
    <mergeCell ref="H113:H114"/>
    <mergeCell ref="D122:D124"/>
    <mergeCell ref="F122:F124"/>
    <mergeCell ref="G122:H122"/>
    <mergeCell ref="B123:B124"/>
    <mergeCell ref="G123:G124"/>
    <mergeCell ref="H123:H124"/>
    <mergeCell ref="D129:D131"/>
    <mergeCell ref="F129:F131"/>
    <mergeCell ref="G129:H129"/>
    <mergeCell ref="B130:B131"/>
    <mergeCell ref="G130:G131"/>
    <mergeCell ref="H130:H131"/>
    <mergeCell ref="D138:D140"/>
    <mergeCell ref="F138:F140"/>
    <mergeCell ref="G138:H138"/>
    <mergeCell ref="B139:B140"/>
    <mergeCell ref="G139:G140"/>
    <mergeCell ref="H139:H140"/>
    <mergeCell ref="C149:F149"/>
    <mergeCell ref="C150:F150"/>
    <mergeCell ref="C152:F152"/>
    <mergeCell ref="C154:F154"/>
    <mergeCell ref="C155:F155"/>
    <mergeCell ref="C156:F156"/>
    <mergeCell ref="C158:F158"/>
    <mergeCell ref="C160:F160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1" manualBreakCount="1">
    <brk id="12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46">
      <selection activeCell="A185" sqref="A185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547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1.64</v>
      </c>
      <c r="H9" s="28">
        <f>ROUND(F9*G9,2)</f>
        <v>1865.47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0.78</v>
      </c>
      <c r="H10" s="28">
        <f>ROUND(F10*G10,2)</f>
        <v>1099.5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2964.9700000000003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547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0.78</v>
      </c>
      <c r="H17" s="28">
        <f>ROUND(F17*G17,2)</f>
        <v>824.59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824.59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547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1.285</v>
      </c>
      <c r="H24" s="28">
        <f>ROUND(F24*G24,2)</f>
        <v>1827.13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1.285</v>
      </c>
      <c r="H25" s="28">
        <f>ROUND(F25*G25,2)</f>
        <v>1358.46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3185.59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547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31">
        <v>2914.49</v>
      </c>
      <c r="G33" s="28">
        <v>0.36</v>
      </c>
      <c r="H33" s="28">
        <f>ROUND(F33*G33,2)</f>
        <v>1049.22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1210.98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547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8375.37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2.75">
      <c r="A51" s="67" t="s">
        <v>47</v>
      </c>
      <c r="B51" s="68"/>
      <c r="C51" s="69"/>
      <c r="D51" s="70"/>
      <c r="E51" s="70"/>
      <c r="F51" s="71"/>
      <c r="G51" s="72"/>
      <c r="H51" s="73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76" t="s">
        <v>9</v>
      </c>
      <c r="G52" s="17" t="s">
        <v>547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80" t="s">
        <v>52</v>
      </c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85"/>
      <c r="G54" s="81"/>
      <c r="H54" s="82"/>
    </row>
    <row r="55" spans="1:8" ht="12.75">
      <c r="A55" s="22" t="s">
        <v>15</v>
      </c>
      <c r="B55" s="86"/>
      <c r="C55" s="87" t="s">
        <v>196</v>
      </c>
      <c r="D55" s="88" t="s">
        <v>33</v>
      </c>
      <c r="E55" s="31"/>
      <c r="F55" s="31"/>
      <c r="G55" s="26"/>
      <c r="H55" s="164"/>
    </row>
    <row r="56" spans="1:8" ht="12.75">
      <c r="A56" s="22" t="s">
        <v>15</v>
      </c>
      <c r="B56" s="86">
        <v>13</v>
      </c>
      <c r="C56" s="89" t="s">
        <v>197</v>
      </c>
      <c r="D56" s="88"/>
      <c r="E56" s="31">
        <v>1658.3</v>
      </c>
      <c r="F56" s="90">
        <v>510.36144032</v>
      </c>
      <c r="G56" s="28">
        <v>1</v>
      </c>
      <c r="H56" s="28">
        <f>ROUND(F56*G56,2)</f>
        <v>510.36</v>
      </c>
    </row>
    <row r="57" spans="1:8" ht="12.75">
      <c r="A57" s="22" t="s">
        <v>15</v>
      </c>
      <c r="B57" s="86"/>
      <c r="C57" s="87" t="s">
        <v>54</v>
      </c>
      <c r="D57" s="88" t="s">
        <v>55</v>
      </c>
      <c r="E57" s="31"/>
      <c r="F57" s="31"/>
      <c r="G57" s="28"/>
      <c r="H57" s="28"/>
    </row>
    <row r="58" spans="1:8" ht="12.75">
      <c r="A58" s="22" t="s">
        <v>15</v>
      </c>
      <c r="B58" s="86">
        <v>15</v>
      </c>
      <c r="C58" s="89" t="s">
        <v>56</v>
      </c>
      <c r="D58" s="88"/>
      <c r="E58" s="31">
        <v>47.94</v>
      </c>
      <c r="F58" s="90">
        <v>589.9813763839999</v>
      </c>
      <c r="G58" s="28">
        <v>14</v>
      </c>
      <c r="H58" s="28">
        <f aca="true" t="shared" si="0" ref="H58:H63">ROUND(F58*G58,2)</f>
        <v>8259.74</v>
      </c>
    </row>
    <row r="59" spans="1:8" ht="12.75">
      <c r="A59" s="22" t="s">
        <v>15</v>
      </c>
      <c r="B59" s="86">
        <v>16</v>
      </c>
      <c r="C59" s="89" t="s">
        <v>57</v>
      </c>
      <c r="D59" s="88"/>
      <c r="E59" s="31">
        <v>60.97</v>
      </c>
      <c r="F59" s="90">
        <v>631.2994127360001</v>
      </c>
      <c r="G59" s="28">
        <v>23</v>
      </c>
      <c r="H59" s="28">
        <f t="shared" si="0"/>
        <v>14519.89</v>
      </c>
    </row>
    <row r="60" spans="1:8" ht="12.75">
      <c r="A60" s="22" t="s">
        <v>15</v>
      </c>
      <c r="B60" s="86">
        <v>19</v>
      </c>
      <c r="C60" s="89" t="s">
        <v>60</v>
      </c>
      <c r="D60" s="88"/>
      <c r="E60" s="31">
        <v>177.05</v>
      </c>
      <c r="F60" s="90">
        <v>849.762584128</v>
      </c>
      <c r="G60" s="28">
        <v>26</v>
      </c>
      <c r="H60" s="28">
        <f t="shared" si="0"/>
        <v>22093.83</v>
      </c>
    </row>
    <row r="61" spans="1:8" ht="12.75">
      <c r="A61" s="22" t="s">
        <v>15</v>
      </c>
      <c r="B61" s="86">
        <v>20</v>
      </c>
      <c r="C61" s="89" t="s">
        <v>61</v>
      </c>
      <c r="D61" s="88"/>
      <c r="E61" s="31">
        <v>199.87</v>
      </c>
      <c r="F61" s="90">
        <v>902.61662048</v>
      </c>
      <c r="G61" s="28">
        <v>24</v>
      </c>
      <c r="H61" s="28">
        <f t="shared" si="0"/>
        <v>21662.8</v>
      </c>
    </row>
    <row r="62" spans="1:8" ht="12.75">
      <c r="A62" s="22" t="s">
        <v>15</v>
      </c>
      <c r="B62" s="86">
        <v>23</v>
      </c>
      <c r="C62" s="89" t="s">
        <v>62</v>
      </c>
      <c r="D62" s="88"/>
      <c r="E62" s="31">
        <v>241.48</v>
      </c>
      <c r="F62" s="90">
        <v>759.0517133300002</v>
      </c>
      <c r="G62" s="28">
        <v>2</v>
      </c>
      <c r="H62" s="28">
        <f t="shared" si="0"/>
        <v>1518.1</v>
      </c>
    </row>
    <row r="63" spans="1:8" ht="12.75">
      <c r="A63" s="22" t="s">
        <v>15</v>
      </c>
      <c r="B63" s="86">
        <v>24</v>
      </c>
      <c r="C63" s="89" t="s">
        <v>63</v>
      </c>
      <c r="D63" s="88"/>
      <c r="E63" s="31">
        <v>296.26</v>
      </c>
      <c r="F63" s="90">
        <v>879.8115153160003</v>
      </c>
      <c r="G63" s="28">
        <v>12</v>
      </c>
      <c r="H63" s="28">
        <f t="shared" si="0"/>
        <v>10557.74</v>
      </c>
    </row>
    <row r="64" spans="1:8" ht="12.75">
      <c r="A64" s="22" t="s">
        <v>15</v>
      </c>
      <c r="B64" s="86"/>
      <c r="C64" s="87" t="s">
        <v>65</v>
      </c>
      <c r="D64" s="88" t="s">
        <v>55</v>
      </c>
      <c r="E64" s="31"/>
      <c r="F64" s="31"/>
      <c r="G64" s="26"/>
      <c r="H64" s="165"/>
    </row>
    <row r="65" spans="1:8" ht="12.75">
      <c r="A65" s="22" t="s">
        <v>15</v>
      </c>
      <c r="B65" s="86">
        <v>32</v>
      </c>
      <c r="C65" s="89" t="s">
        <v>66</v>
      </c>
      <c r="D65" s="88"/>
      <c r="E65" s="31">
        <v>659.42</v>
      </c>
      <c r="F65" s="90">
        <v>1096.9355272640003</v>
      </c>
      <c r="G65" s="28">
        <v>3</v>
      </c>
      <c r="H65" s="28">
        <f>ROUND(F65*G65,2)</f>
        <v>3290.81</v>
      </c>
    </row>
    <row r="66" spans="1:8" ht="12.75">
      <c r="A66" s="22" t="s">
        <v>15</v>
      </c>
      <c r="B66" s="86"/>
      <c r="C66" s="87" t="s">
        <v>67</v>
      </c>
      <c r="D66" s="88" t="s">
        <v>55</v>
      </c>
      <c r="E66" s="31"/>
      <c r="F66" s="31"/>
      <c r="G66" s="26"/>
      <c r="H66" s="164"/>
    </row>
    <row r="67" spans="1:8" ht="12.75">
      <c r="A67" s="22" t="s">
        <v>15</v>
      </c>
      <c r="B67" s="86">
        <v>34</v>
      </c>
      <c r="C67" s="89" t="s">
        <v>66</v>
      </c>
      <c r="D67" s="88"/>
      <c r="E67" s="31">
        <v>308.32</v>
      </c>
      <c r="F67" s="90">
        <v>976.9461832000001</v>
      </c>
      <c r="G67" s="28">
        <v>5</v>
      </c>
      <c r="H67" s="28">
        <f>ROUND(F67*G67,2)</f>
        <v>4884.73</v>
      </c>
    </row>
    <row r="68" spans="1:8" ht="12.75">
      <c r="A68" s="22" t="s">
        <v>15</v>
      </c>
      <c r="B68" s="86">
        <v>35</v>
      </c>
      <c r="C68" s="87" t="s">
        <v>68</v>
      </c>
      <c r="D68" s="88" t="s">
        <v>69</v>
      </c>
      <c r="E68" s="31">
        <v>13.1</v>
      </c>
      <c r="F68" s="90">
        <v>148.86607922</v>
      </c>
      <c r="G68" s="28">
        <v>4</v>
      </c>
      <c r="H68" s="28">
        <f>ROUND(F68*G68,2)</f>
        <v>595.46</v>
      </c>
    </row>
    <row r="69" spans="1:8" ht="12.75">
      <c r="A69" s="22" t="s">
        <v>15</v>
      </c>
      <c r="B69" s="86"/>
      <c r="C69" s="87" t="s">
        <v>70</v>
      </c>
      <c r="D69" s="88" t="s">
        <v>71</v>
      </c>
      <c r="E69" s="31"/>
      <c r="F69" s="31"/>
      <c r="G69" s="26"/>
      <c r="H69" s="165"/>
    </row>
    <row r="70" spans="1:8" ht="12.75">
      <c r="A70" s="22" t="s">
        <v>15</v>
      </c>
      <c r="B70" s="86">
        <v>40</v>
      </c>
      <c r="C70" s="89" t="s">
        <v>72</v>
      </c>
      <c r="D70" s="88"/>
      <c r="E70" s="31">
        <v>70.92</v>
      </c>
      <c r="F70" s="90">
        <v>217.09327922</v>
      </c>
      <c r="G70" s="28">
        <v>3</v>
      </c>
      <c r="H70" s="28">
        <f>ROUND(F70*G70,2)</f>
        <v>651.28</v>
      </c>
    </row>
    <row r="71" spans="1:8" ht="12.75">
      <c r="A71" s="22" t="s">
        <v>15</v>
      </c>
      <c r="B71" s="86"/>
      <c r="C71" s="87" t="s">
        <v>73</v>
      </c>
      <c r="D71" s="88" t="s">
        <v>33</v>
      </c>
      <c r="E71" s="31"/>
      <c r="F71" s="31"/>
      <c r="G71" s="26"/>
      <c r="H71" s="164"/>
    </row>
    <row r="72" spans="1:8" ht="12.75">
      <c r="A72" s="22" t="s">
        <v>15</v>
      </c>
      <c r="B72" s="86">
        <v>48</v>
      </c>
      <c r="C72" s="89" t="s">
        <v>75</v>
      </c>
      <c r="D72" s="88"/>
      <c r="E72" s="31">
        <v>1773.27</v>
      </c>
      <c r="F72" s="90">
        <v>2838.925960704</v>
      </c>
      <c r="G72" s="28">
        <v>1</v>
      </c>
      <c r="H72" s="28">
        <f aca="true" t="shared" si="1" ref="H72:H81">ROUND(F72*G72,2)</f>
        <v>2838.93</v>
      </c>
    </row>
    <row r="73" spans="1:8" ht="12.75">
      <c r="A73" s="22" t="s">
        <v>15</v>
      </c>
      <c r="B73" s="86">
        <v>49</v>
      </c>
      <c r="C73" s="89" t="s">
        <v>482</v>
      </c>
      <c r="D73" s="88"/>
      <c r="E73" s="31">
        <v>2237.55</v>
      </c>
      <c r="F73" s="90">
        <v>3386.793260704</v>
      </c>
      <c r="G73" s="28">
        <v>2</v>
      </c>
      <c r="H73" s="28">
        <f t="shared" si="1"/>
        <v>6773.59</v>
      </c>
    </row>
    <row r="74" spans="1:8" ht="12.75">
      <c r="A74" s="22" t="s">
        <v>15</v>
      </c>
      <c r="B74" s="86">
        <v>53</v>
      </c>
      <c r="C74" s="87" t="s">
        <v>78</v>
      </c>
      <c r="D74" s="88" t="s">
        <v>33</v>
      </c>
      <c r="E74" s="31">
        <v>92.22</v>
      </c>
      <c r="F74" s="90">
        <v>237.400690416</v>
      </c>
      <c r="G74" s="28">
        <v>9</v>
      </c>
      <c r="H74" s="28">
        <f t="shared" si="1"/>
        <v>2136.61</v>
      </c>
    </row>
    <row r="75" spans="1:8" ht="12.75">
      <c r="A75" s="22" t="s">
        <v>15</v>
      </c>
      <c r="B75" s="86">
        <v>54</v>
      </c>
      <c r="C75" s="87" t="s">
        <v>79</v>
      </c>
      <c r="D75" s="88" t="s">
        <v>33</v>
      </c>
      <c r="E75" s="31">
        <v>245.01</v>
      </c>
      <c r="F75" s="90">
        <v>417.69189041600004</v>
      </c>
      <c r="G75" s="28">
        <v>8</v>
      </c>
      <c r="H75" s="28">
        <f t="shared" si="1"/>
        <v>3341.54</v>
      </c>
    </row>
    <row r="76" spans="1:8" ht="12.75">
      <c r="A76" s="38" t="s">
        <v>15</v>
      </c>
      <c r="B76" s="86">
        <v>66</v>
      </c>
      <c r="C76" s="87" t="s">
        <v>84</v>
      </c>
      <c r="D76" s="88" t="s">
        <v>33</v>
      </c>
      <c r="E76" s="31">
        <v>21.59</v>
      </c>
      <c r="F76" s="90">
        <v>116.40959925199999</v>
      </c>
      <c r="G76" s="28">
        <v>16</v>
      </c>
      <c r="H76" s="28">
        <f t="shared" si="1"/>
        <v>1862.55</v>
      </c>
    </row>
    <row r="77" spans="1:8" ht="12.75">
      <c r="A77" s="38" t="s">
        <v>15</v>
      </c>
      <c r="B77" s="92">
        <v>67</v>
      </c>
      <c r="C77" s="87" t="s">
        <v>85</v>
      </c>
      <c r="D77" s="88" t="s">
        <v>33</v>
      </c>
      <c r="E77" s="31">
        <v>11.31</v>
      </c>
      <c r="F77" s="90">
        <v>48.59463285600002</v>
      </c>
      <c r="G77" s="28">
        <v>222</v>
      </c>
      <c r="H77" s="28">
        <f t="shared" si="1"/>
        <v>10788.01</v>
      </c>
    </row>
    <row r="78" spans="1:8" ht="12.75">
      <c r="A78" s="38" t="s">
        <v>15</v>
      </c>
      <c r="B78" s="86">
        <v>78</v>
      </c>
      <c r="C78" s="87" t="s">
        <v>86</v>
      </c>
      <c r="D78" s="88" t="s">
        <v>87</v>
      </c>
      <c r="E78" s="31">
        <v>8.61</v>
      </c>
      <c r="F78" s="90">
        <v>44.460143228</v>
      </c>
      <c r="G78" s="28">
        <v>1</v>
      </c>
      <c r="H78" s="28">
        <f t="shared" si="1"/>
        <v>44.46</v>
      </c>
    </row>
    <row r="79" spans="1:8" ht="12.75">
      <c r="A79" s="38" t="s">
        <v>15</v>
      </c>
      <c r="B79" s="86">
        <v>88</v>
      </c>
      <c r="C79" s="87" t="s">
        <v>200</v>
      </c>
      <c r="D79" s="93" t="s">
        <v>71</v>
      </c>
      <c r="E79" s="59">
        <v>175.44</v>
      </c>
      <c r="F79" s="90">
        <v>670.3723675639999</v>
      </c>
      <c r="G79" s="28">
        <v>1</v>
      </c>
      <c r="H79" s="28">
        <f t="shared" si="1"/>
        <v>670.37</v>
      </c>
    </row>
    <row r="80" spans="1:8" ht="12.75">
      <c r="A80" s="38" t="s">
        <v>15</v>
      </c>
      <c r="B80" s="86">
        <v>90</v>
      </c>
      <c r="C80" s="87" t="s">
        <v>90</v>
      </c>
      <c r="D80" s="93" t="s">
        <v>91</v>
      </c>
      <c r="E80" s="59">
        <v>140.87</v>
      </c>
      <c r="F80" s="90">
        <v>544.032750904</v>
      </c>
      <c r="G80" s="28">
        <v>4</v>
      </c>
      <c r="H80" s="28">
        <f t="shared" si="1"/>
        <v>2176.13</v>
      </c>
    </row>
    <row r="81" spans="1:8" ht="12.75">
      <c r="A81" s="38" t="s">
        <v>15</v>
      </c>
      <c r="B81" s="92">
        <v>91</v>
      </c>
      <c r="C81" s="87" t="s">
        <v>92</v>
      </c>
      <c r="D81" s="93" t="s">
        <v>41</v>
      </c>
      <c r="E81" s="59"/>
      <c r="F81" s="90">
        <v>99.50326330000001</v>
      </c>
      <c r="G81" s="28">
        <v>4</v>
      </c>
      <c r="H81" s="28">
        <f t="shared" si="1"/>
        <v>398.01</v>
      </c>
    </row>
    <row r="82" spans="1:8" ht="12.75">
      <c r="A82" s="38" t="s">
        <v>96</v>
      </c>
      <c r="B82" s="94">
        <v>111</v>
      </c>
      <c r="C82" s="29" t="s">
        <v>99</v>
      </c>
      <c r="D82" s="30" t="s">
        <v>100</v>
      </c>
      <c r="E82" s="95"/>
      <c r="F82" s="90"/>
      <c r="G82" s="28">
        <v>0</v>
      </c>
      <c r="H82" s="28">
        <v>0</v>
      </c>
    </row>
    <row r="83" spans="1:8" ht="12.75">
      <c r="A83" s="38" t="s">
        <v>96</v>
      </c>
      <c r="B83" s="94">
        <v>112</v>
      </c>
      <c r="C83" s="96" t="s">
        <v>101</v>
      </c>
      <c r="D83" s="30" t="s">
        <v>102</v>
      </c>
      <c r="E83" s="95">
        <v>12.03</v>
      </c>
      <c r="F83" s="90">
        <v>127.68838868200002</v>
      </c>
      <c r="G83" s="28">
        <v>12</v>
      </c>
      <c r="H83" s="28">
        <f aca="true" t="shared" si="2" ref="H83:H89">ROUND(F83*G83,2)</f>
        <v>1532.26</v>
      </c>
    </row>
    <row r="84" spans="1:8" ht="12.75">
      <c r="A84" s="38" t="s">
        <v>96</v>
      </c>
      <c r="B84" s="94"/>
      <c r="C84" s="29" t="s">
        <v>103</v>
      </c>
      <c r="D84" s="30"/>
      <c r="E84" s="95"/>
      <c r="F84" s="95">
        <v>206.96678766400004</v>
      </c>
      <c r="G84" s="28">
        <v>100.52</v>
      </c>
      <c r="H84" s="28">
        <f t="shared" si="2"/>
        <v>20804.3</v>
      </c>
    </row>
    <row r="85" spans="1:8" ht="12.75">
      <c r="A85" s="38" t="s">
        <v>96</v>
      </c>
      <c r="B85" s="94">
        <v>116</v>
      </c>
      <c r="C85" s="29" t="s">
        <v>104</v>
      </c>
      <c r="D85" s="30" t="s">
        <v>102</v>
      </c>
      <c r="E85" s="95">
        <v>4.24</v>
      </c>
      <c r="F85" s="90">
        <v>0</v>
      </c>
      <c r="G85" s="28">
        <v>0</v>
      </c>
      <c r="H85" s="28">
        <f t="shared" si="2"/>
        <v>0</v>
      </c>
    </row>
    <row r="86" spans="1:8" ht="12.75">
      <c r="A86" s="38" t="s">
        <v>96</v>
      </c>
      <c r="B86" s="94"/>
      <c r="C86" s="96" t="s">
        <v>105</v>
      </c>
      <c r="D86" s="30" t="s">
        <v>230</v>
      </c>
      <c r="E86" s="95"/>
      <c r="F86" s="95">
        <v>58.49499553400001</v>
      </c>
      <c r="G86" s="28">
        <v>2</v>
      </c>
      <c r="H86" s="28">
        <f t="shared" si="2"/>
        <v>116.99</v>
      </c>
    </row>
    <row r="87" spans="1:8" ht="12.75">
      <c r="A87" s="38" t="s">
        <v>96</v>
      </c>
      <c r="B87" s="94">
        <v>117</v>
      </c>
      <c r="C87" s="96" t="s">
        <v>106</v>
      </c>
      <c r="D87" s="30"/>
      <c r="E87" s="95">
        <v>4.24</v>
      </c>
      <c r="F87" s="90">
        <v>46.970225212</v>
      </c>
      <c r="G87" s="28">
        <v>2</v>
      </c>
      <c r="H87" s="28">
        <f t="shared" si="2"/>
        <v>93.94</v>
      </c>
    </row>
    <row r="88" spans="1:8" ht="12.75">
      <c r="A88" s="38" t="s">
        <v>96</v>
      </c>
      <c r="B88" s="94">
        <v>118</v>
      </c>
      <c r="C88" s="29" t="s">
        <v>107</v>
      </c>
      <c r="D88" s="30"/>
      <c r="E88" s="95">
        <v>3.85</v>
      </c>
      <c r="F88" s="90"/>
      <c r="G88" s="28">
        <v>0</v>
      </c>
      <c r="H88" s="28">
        <f t="shared" si="2"/>
        <v>0</v>
      </c>
    </row>
    <row r="89" spans="1:8" ht="12.75">
      <c r="A89" s="38" t="s">
        <v>96</v>
      </c>
      <c r="B89" s="94">
        <v>119</v>
      </c>
      <c r="C89" s="96" t="s">
        <v>231</v>
      </c>
      <c r="D89" s="30" t="s">
        <v>232</v>
      </c>
      <c r="E89" s="95">
        <v>1.58</v>
      </c>
      <c r="F89" s="90">
        <v>71.74558421</v>
      </c>
      <c r="G89" s="28">
        <v>1</v>
      </c>
      <c r="H89" s="28">
        <f t="shared" si="2"/>
        <v>71.75</v>
      </c>
    </row>
    <row r="90" spans="1:8" ht="12.75">
      <c r="A90" s="97"/>
      <c r="B90" s="98"/>
      <c r="C90" s="99"/>
      <c r="D90" s="100"/>
      <c r="E90" s="2"/>
      <c r="F90" s="40"/>
      <c r="G90" s="101"/>
      <c r="H90" s="37">
        <f>SUM(H56:H89)</f>
        <v>142194.17999999996</v>
      </c>
    </row>
    <row r="91" spans="1:8" ht="12.75">
      <c r="A91" s="97"/>
      <c r="B91" s="98"/>
      <c r="C91" s="35"/>
      <c r="D91" s="100"/>
      <c r="E91" s="2"/>
      <c r="F91" s="2"/>
      <c r="G91" s="101"/>
      <c r="H91" s="10"/>
    </row>
    <row r="92" spans="1:8" ht="12.75">
      <c r="A92" s="67" t="s">
        <v>122</v>
      </c>
      <c r="B92" s="68"/>
      <c r="C92" s="69"/>
      <c r="D92" s="70"/>
      <c r="E92" s="70"/>
      <c r="F92" s="109"/>
      <c r="G92" s="110"/>
      <c r="H92" s="111"/>
    </row>
    <row r="93" spans="1:8" ht="12.75" customHeight="1">
      <c r="A93" s="74" t="s">
        <v>48</v>
      </c>
      <c r="B93" s="74" t="s">
        <v>48</v>
      </c>
      <c r="C93" s="75"/>
      <c r="D93" s="11" t="s">
        <v>49</v>
      </c>
      <c r="E93" s="74" t="s">
        <v>8</v>
      </c>
      <c r="F93" s="102" t="s">
        <v>9</v>
      </c>
      <c r="G93" s="17" t="s">
        <v>547</v>
      </c>
      <c r="H93" s="17"/>
    </row>
    <row r="94" spans="1:8" ht="12.75" customHeight="1">
      <c r="A94" s="77" t="s">
        <v>50</v>
      </c>
      <c r="B94" s="78" t="s">
        <v>51</v>
      </c>
      <c r="C94" s="79" t="s">
        <v>6</v>
      </c>
      <c r="D94" s="11"/>
      <c r="E94" s="77" t="s">
        <v>11</v>
      </c>
      <c r="F94" s="103" t="s">
        <v>52</v>
      </c>
      <c r="G94" s="81" t="s">
        <v>12</v>
      </c>
      <c r="H94" s="82" t="s">
        <v>13</v>
      </c>
    </row>
    <row r="95" spans="1:8" ht="12.75">
      <c r="A95" s="83" t="s">
        <v>53</v>
      </c>
      <c r="B95" s="78"/>
      <c r="C95" s="84"/>
      <c r="D95" s="11"/>
      <c r="E95" s="83" t="s">
        <v>14</v>
      </c>
      <c r="F95" s="104"/>
      <c r="G95" s="81"/>
      <c r="H95" s="82"/>
    </row>
    <row r="96" spans="1:8" ht="12.75">
      <c r="A96" s="112" t="s">
        <v>25</v>
      </c>
      <c r="B96" s="113">
        <v>1</v>
      </c>
      <c r="C96" s="87" t="s">
        <v>244</v>
      </c>
      <c r="D96" s="88" t="s">
        <v>217</v>
      </c>
      <c r="E96" s="31">
        <v>35.71</v>
      </c>
      <c r="F96" s="31">
        <v>187.339250834</v>
      </c>
      <c r="G96" s="28">
        <v>2</v>
      </c>
      <c r="H96" s="28">
        <f aca="true" t="shared" si="3" ref="H96:H110">ROUND(F96*G96,2)</f>
        <v>374.68</v>
      </c>
    </row>
    <row r="97" spans="1:8" ht="12.75">
      <c r="A97" s="112" t="s">
        <v>25</v>
      </c>
      <c r="B97" s="113">
        <v>38</v>
      </c>
      <c r="C97" s="87" t="s">
        <v>208</v>
      </c>
      <c r="D97" s="88" t="s">
        <v>209</v>
      </c>
      <c r="E97" s="31">
        <v>243.03</v>
      </c>
      <c r="F97" s="31">
        <v>993.442405288</v>
      </c>
      <c r="G97" s="28">
        <v>2</v>
      </c>
      <c r="H97" s="28">
        <f t="shared" si="3"/>
        <v>1986.88</v>
      </c>
    </row>
    <row r="98" spans="1:8" ht="12.75">
      <c r="A98" s="112" t="s">
        <v>25</v>
      </c>
      <c r="B98" s="114"/>
      <c r="C98" s="87" t="s">
        <v>127</v>
      </c>
      <c r="D98" s="88"/>
      <c r="E98" s="40"/>
      <c r="F98" s="40"/>
      <c r="G98" s="28">
        <v>0</v>
      </c>
      <c r="H98" s="28">
        <f t="shared" si="3"/>
        <v>0</v>
      </c>
    </row>
    <row r="99" spans="1:8" ht="12.75">
      <c r="A99" s="112" t="s">
        <v>25</v>
      </c>
      <c r="B99" s="113">
        <v>59</v>
      </c>
      <c r="C99" s="89" t="s">
        <v>440</v>
      </c>
      <c r="D99" s="88" t="s">
        <v>129</v>
      </c>
      <c r="E99" s="40">
        <v>26.6</v>
      </c>
      <c r="F99" s="40">
        <v>180.11455293999995</v>
      </c>
      <c r="G99" s="28">
        <v>2</v>
      </c>
      <c r="H99" s="28">
        <f t="shared" si="3"/>
        <v>360.23</v>
      </c>
    </row>
    <row r="100" spans="1:8" ht="12.75">
      <c r="A100" s="112" t="s">
        <v>25</v>
      </c>
      <c r="B100" s="113">
        <v>60</v>
      </c>
      <c r="C100" s="89" t="s">
        <v>213</v>
      </c>
      <c r="D100" s="88" t="s">
        <v>129</v>
      </c>
      <c r="E100" s="40">
        <v>7.69</v>
      </c>
      <c r="F100" s="40">
        <v>23.167074768000003</v>
      </c>
      <c r="G100" s="28">
        <v>2</v>
      </c>
      <c r="H100" s="28">
        <f t="shared" si="3"/>
        <v>46.33</v>
      </c>
    </row>
    <row r="101" spans="1:8" ht="12.75">
      <c r="A101" s="112" t="s">
        <v>25</v>
      </c>
      <c r="B101" s="114"/>
      <c r="C101" s="87" t="s">
        <v>441</v>
      </c>
      <c r="D101" s="88"/>
      <c r="E101" s="40"/>
      <c r="F101" s="40"/>
      <c r="G101" s="28">
        <v>0</v>
      </c>
      <c r="H101" s="28">
        <f t="shared" si="3"/>
        <v>0</v>
      </c>
    </row>
    <row r="102" spans="1:8" ht="12.75">
      <c r="A102" s="112" t="s">
        <v>25</v>
      </c>
      <c r="B102" s="113">
        <v>64</v>
      </c>
      <c r="C102" s="89" t="s">
        <v>134</v>
      </c>
      <c r="D102" s="88" t="s">
        <v>442</v>
      </c>
      <c r="E102" s="40">
        <v>35.71</v>
      </c>
      <c r="F102" s="40">
        <v>231.726975792</v>
      </c>
      <c r="G102" s="28">
        <v>2</v>
      </c>
      <c r="H102" s="28">
        <f t="shared" si="3"/>
        <v>463.45</v>
      </c>
    </row>
    <row r="103" spans="1:8" ht="12.75">
      <c r="A103" s="112" t="s">
        <v>25</v>
      </c>
      <c r="B103" s="114"/>
      <c r="C103" s="87" t="s">
        <v>131</v>
      </c>
      <c r="D103" s="88"/>
      <c r="E103" s="40"/>
      <c r="F103" s="40"/>
      <c r="G103" s="28">
        <v>0</v>
      </c>
      <c r="H103" s="28">
        <f t="shared" si="3"/>
        <v>0</v>
      </c>
    </row>
    <row r="104" spans="1:8" ht="12.75">
      <c r="A104" s="112" t="s">
        <v>25</v>
      </c>
      <c r="B104" s="113">
        <v>65</v>
      </c>
      <c r="C104" s="89" t="s">
        <v>132</v>
      </c>
      <c r="D104" s="88" t="s">
        <v>133</v>
      </c>
      <c r="E104" s="40">
        <v>30.78</v>
      </c>
      <c r="F104" s="40">
        <v>166.50626092000005</v>
      </c>
      <c r="G104" s="28">
        <v>1</v>
      </c>
      <c r="H104" s="28">
        <f t="shared" si="3"/>
        <v>166.51</v>
      </c>
    </row>
    <row r="105" spans="1:8" ht="12.75">
      <c r="A105" s="112" t="s">
        <v>25</v>
      </c>
      <c r="B105" s="113">
        <v>82</v>
      </c>
      <c r="C105" s="87" t="s">
        <v>548</v>
      </c>
      <c r="D105" s="88" t="s">
        <v>126</v>
      </c>
      <c r="E105" s="31">
        <v>491.2</v>
      </c>
      <c r="F105" s="31">
        <v>1135.6605971200001</v>
      </c>
      <c r="G105" s="28">
        <v>0.6</v>
      </c>
      <c r="H105" s="28">
        <f t="shared" si="3"/>
        <v>681.4</v>
      </c>
    </row>
    <row r="106" spans="1:8" ht="12.75">
      <c r="A106" s="112" t="s">
        <v>25</v>
      </c>
      <c r="B106" s="113">
        <v>87</v>
      </c>
      <c r="C106" s="87" t="s">
        <v>274</v>
      </c>
      <c r="D106" s="88" t="s">
        <v>275</v>
      </c>
      <c r="E106" s="31">
        <v>59.67</v>
      </c>
      <c r="F106" s="31">
        <v>291.124364832</v>
      </c>
      <c r="G106" s="28">
        <v>0</v>
      </c>
      <c r="H106" s="28">
        <f t="shared" si="3"/>
        <v>0</v>
      </c>
    </row>
    <row r="107" spans="1:8" ht="12.75">
      <c r="A107" s="112" t="s">
        <v>25</v>
      </c>
      <c r="B107" s="113">
        <v>88</v>
      </c>
      <c r="C107" s="89" t="s">
        <v>276</v>
      </c>
      <c r="D107" s="88" t="s">
        <v>275</v>
      </c>
      <c r="E107" s="31">
        <v>59.67</v>
      </c>
      <c r="F107" s="31">
        <v>335.575512864</v>
      </c>
      <c r="G107" s="28">
        <v>48</v>
      </c>
      <c r="H107" s="28">
        <f t="shared" si="3"/>
        <v>16107.62</v>
      </c>
    </row>
    <row r="108" spans="1:8" ht="12.75">
      <c r="A108" s="112" t="s">
        <v>25</v>
      </c>
      <c r="B108" s="91">
        <v>137</v>
      </c>
      <c r="C108" s="105" t="s">
        <v>218</v>
      </c>
      <c r="D108" s="88" t="s">
        <v>219</v>
      </c>
      <c r="E108" s="31"/>
      <c r="F108" s="31">
        <v>16.591121344</v>
      </c>
      <c r="G108" s="28">
        <v>7</v>
      </c>
      <c r="H108" s="28">
        <f t="shared" si="3"/>
        <v>116.14</v>
      </c>
    </row>
    <row r="109" spans="1:8" ht="12.75">
      <c r="A109" s="112" t="s">
        <v>25</v>
      </c>
      <c r="B109" s="91">
        <v>138</v>
      </c>
      <c r="C109" s="105" t="s">
        <v>220</v>
      </c>
      <c r="D109" s="88" t="s">
        <v>221</v>
      </c>
      <c r="E109" s="31">
        <v>37.84</v>
      </c>
      <c r="F109" s="31">
        <v>88.48777544800002</v>
      </c>
      <c r="G109" s="28">
        <v>7</v>
      </c>
      <c r="H109" s="28">
        <f t="shared" si="3"/>
        <v>619.41</v>
      </c>
    </row>
    <row r="110" spans="1:8" ht="12.75">
      <c r="A110" s="112" t="s">
        <v>139</v>
      </c>
      <c r="B110" s="91">
        <v>142</v>
      </c>
      <c r="C110" s="105" t="s">
        <v>397</v>
      </c>
      <c r="D110" s="88" t="s">
        <v>219</v>
      </c>
      <c r="E110" s="31">
        <v>180.8</v>
      </c>
      <c r="F110" s="31">
        <v>422.5148672700001</v>
      </c>
      <c r="G110" s="28">
        <v>32</v>
      </c>
      <c r="H110" s="28">
        <f t="shared" si="3"/>
        <v>13520.48</v>
      </c>
    </row>
    <row r="111" spans="1:8" ht="12.75">
      <c r="A111" s="100"/>
      <c r="B111" s="98"/>
      <c r="C111" s="42"/>
      <c r="D111" s="106"/>
      <c r="E111" s="2"/>
      <c r="F111" s="2"/>
      <c r="G111" s="107"/>
      <c r="H111" s="108">
        <f>SUM(H96:H110)</f>
        <v>34443.13</v>
      </c>
    </row>
    <row r="112" spans="1:8" ht="12.75">
      <c r="A112" s="257"/>
      <c r="B112" s="257"/>
      <c r="C112" s="257"/>
      <c r="D112" s="257"/>
      <c r="E112" s="257"/>
      <c r="F112" s="2"/>
      <c r="G112" s="107"/>
      <c r="H112" s="48"/>
    </row>
    <row r="113" spans="1:8" ht="12.75">
      <c r="A113" s="98"/>
      <c r="B113" s="98"/>
      <c r="C113" s="118" t="s">
        <v>30</v>
      </c>
      <c r="D113" s="119"/>
      <c r="E113" s="2"/>
      <c r="F113" s="2"/>
      <c r="G113" s="120"/>
      <c r="H113" s="111"/>
    </row>
    <row r="114" spans="1:8" ht="12.75" customHeight="1">
      <c r="A114" s="74" t="s">
        <v>48</v>
      </c>
      <c r="B114" s="74" t="s">
        <v>48</v>
      </c>
      <c r="C114" s="75"/>
      <c r="D114" s="11" t="s">
        <v>49</v>
      </c>
      <c r="E114" s="74" t="s">
        <v>8</v>
      </c>
      <c r="F114" s="102" t="s">
        <v>9</v>
      </c>
      <c r="G114" s="17" t="s">
        <v>547</v>
      </c>
      <c r="H114" s="17"/>
    </row>
    <row r="115" spans="1:8" ht="12.75" customHeight="1">
      <c r="A115" s="77" t="s">
        <v>50</v>
      </c>
      <c r="B115" s="78" t="s">
        <v>51</v>
      </c>
      <c r="C115" s="79" t="s">
        <v>6</v>
      </c>
      <c r="D115" s="11"/>
      <c r="E115" s="77" t="s">
        <v>11</v>
      </c>
      <c r="F115" s="103" t="s">
        <v>52</v>
      </c>
      <c r="G115" s="81" t="s">
        <v>12</v>
      </c>
      <c r="H115" s="82" t="s">
        <v>13</v>
      </c>
    </row>
    <row r="116" spans="1:8" ht="12.75">
      <c r="A116" s="83" t="s">
        <v>53</v>
      </c>
      <c r="B116" s="78"/>
      <c r="C116" s="84"/>
      <c r="D116" s="11"/>
      <c r="E116" s="83" t="s">
        <v>14</v>
      </c>
      <c r="F116" s="104"/>
      <c r="G116" s="81"/>
      <c r="H116" s="82"/>
    </row>
    <row r="117" spans="1:8" ht="12.75">
      <c r="A117" s="112" t="s">
        <v>31</v>
      </c>
      <c r="B117" s="113"/>
      <c r="C117" s="87" t="s">
        <v>140</v>
      </c>
      <c r="D117" s="88"/>
      <c r="E117" s="31"/>
      <c r="F117" s="31"/>
      <c r="G117" s="26"/>
      <c r="H117" s="121"/>
    </row>
    <row r="118" spans="1:8" ht="12.75">
      <c r="A118" s="112" t="s">
        <v>31</v>
      </c>
      <c r="B118" s="113">
        <v>1</v>
      </c>
      <c r="C118" s="89" t="s">
        <v>141</v>
      </c>
      <c r="D118" s="88" t="s">
        <v>142</v>
      </c>
      <c r="E118" s="31">
        <v>61.99</v>
      </c>
      <c r="F118" s="31">
        <v>121.02360538</v>
      </c>
      <c r="G118" s="28">
        <v>2</v>
      </c>
      <c r="H118" s="28">
        <f aca="true" t="shared" si="4" ref="H118:H128">ROUND(F118*G118,2)</f>
        <v>242.05</v>
      </c>
    </row>
    <row r="119" spans="1:8" ht="12.75">
      <c r="A119" s="295" t="s">
        <v>31</v>
      </c>
      <c r="B119" s="125">
        <v>3</v>
      </c>
      <c r="C119" s="296" t="s">
        <v>452</v>
      </c>
      <c r="D119" s="209" t="s">
        <v>33</v>
      </c>
      <c r="E119" s="26">
        <v>1320.11</v>
      </c>
      <c r="F119" s="26">
        <v>1499.54</v>
      </c>
      <c r="G119" s="28">
        <v>46</v>
      </c>
      <c r="H119" s="28">
        <f t="shared" si="4"/>
        <v>68978.84</v>
      </c>
    </row>
    <row r="120" spans="1:8" ht="12.75">
      <c r="A120" s="112" t="s">
        <v>31</v>
      </c>
      <c r="B120" s="113">
        <v>5</v>
      </c>
      <c r="C120" s="87" t="s">
        <v>146</v>
      </c>
      <c r="D120" s="88" t="s">
        <v>33</v>
      </c>
      <c r="E120" s="31">
        <v>112.91</v>
      </c>
      <c r="F120" s="31">
        <v>358.333499442</v>
      </c>
      <c r="G120" s="28">
        <v>1</v>
      </c>
      <c r="H120" s="28">
        <f t="shared" si="4"/>
        <v>358.33</v>
      </c>
    </row>
    <row r="121" spans="1:8" ht="12.75">
      <c r="A121" s="112" t="s">
        <v>31</v>
      </c>
      <c r="B121" s="113">
        <v>9</v>
      </c>
      <c r="C121" s="87" t="s">
        <v>223</v>
      </c>
      <c r="D121" s="88" t="s">
        <v>149</v>
      </c>
      <c r="E121" s="31">
        <v>26.26</v>
      </c>
      <c r="F121" s="31">
        <v>70.88112745800001</v>
      </c>
      <c r="G121" s="28">
        <v>1</v>
      </c>
      <c r="H121" s="28">
        <f t="shared" si="4"/>
        <v>70.88</v>
      </c>
    </row>
    <row r="122" spans="1:8" ht="12.75">
      <c r="A122" s="112" t="s">
        <v>31</v>
      </c>
      <c r="B122" s="113">
        <v>10</v>
      </c>
      <c r="C122" s="87" t="s">
        <v>150</v>
      </c>
      <c r="D122" s="88" t="s">
        <v>151</v>
      </c>
      <c r="E122" s="31">
        <v>243.51</v>
      </c>
      <c r="F122" s="31">
        <v>382.31528237400005</v>
      </c>
      <c r="G122" s="28">
        <v>1</v>
      </c>
      <c r="H122" s="28">
        <f t="shared" si="4"/>
        <v>382.32</v>
      </c>
    </row>
    <row r="123" spans="1:8" ht="12.75">
      <c r="A123" s="112" t="s">
        <v>31</v>
      </c>
      <c r="B123" s="113">
        <v>16</v>
      </c>
      <c r="C123" s="87" t="s">
        <v>154</v>
      </c>
      <c r="D123" s="122" t="s">
        <v>33</v>
      </c>
      <c r="E123" s="40">
        <v>3991.38</v>
      </c>
      <c r="F123" s="123">
        <v>741.3549730940001</v>
      </c>
      <c r="G123" s="28">
        <v>18</v>
      </c>
      <c r="H123" s="28">
        <f t="shared" si="4"/>
        <v>13344.39</v>
      </c>
    </row>
    <row r="124" spans="1:8" ht="12.75">
      <c r="A124" s="112" t="s">
        <v>31</v>
      </c>
      <c r="B124" s="113">
        <v>17</v>
      </c>
      <c r="C124" s="87" t="s">
        <v>155</v>
      </c>
      <c r="D124" s="115" t="s">
        <v>156</v>
      </c>
      <c r="E124" s="124">
        <v>367.61</v>
      </c>
      <c r="F124" s="40">
        <v>515.855672912</v>
      </c>
      <c r="G124" s="28">
        <v>1</v>
      </c>
      <c r="H124" s="28">
        <f t="shared" si="4"/>
        <v>515.86</v>
      </c>
    </row>
    <row r="125" spans="1:8" ht="12.75">
      <c r="A125" s="112" t="s">
        <v>31</v>
      </c>
      <c r="B125" s="113">
        <v>20</v>
      </c>
      <c r="C125" s="87" t="s">
        <v>158</v>
      </c>
      <c r="D125" s="88" t="s">
        <v>33</v>
      </c>
      <c r="E125" s="26">
        <v>9.62</v>
      </c>
      <c r="F125" s="31">
        <v>30.872365306</v>
      </c>
      <c r="G125" s="28">
        <v>79</v>
      </c>
      <c r="H125" s="28">
        <f t="shared" si="4"/>
        <v>2438.92</v>
      </c>
    </row>
    <row r="126" spans="1:8" ht="12.75">
      <c r="A126" s="112" t="s">
        <v>31</v>
      </c>
      <c r="B126" s="113">
        <v>21</v>
      </c>
      <c r="C126" s="87" t="s">
        <v>159</v>
      </c>
      <c r="D126" s="88" t="s">
        <v>33</v>
      </c>
      <c r="E126" s="26">
        <v>66.53</v>
      </c>
      <c r="F126" s="31">
        <v>89.48966530599999</v>
      </c>
      <c r="G126" s="28">
        <v>2</v>
      </c>
      <c r="H126" s="28">
        <f t="shared" si="4"/>
        <v>178.98</v>
      </c>
    </row>
    <row r="127" spans="1:8" ht="12.75">
      <c r="A127" s="112" t="s">
        <v>31</v>
      </c>
      <c r="B127" s="113">
        <v>25</v>
      </c>
      <c r="C127" s="87" t="s">
        <v>403</v>
      </c>
      <c r="D127" s="88" t="s">
        <v>71</v>
      </c>
      <c r="E127" s="31"/>
      <c r="F127" s="31">
        <v>118.15940445200002</v>
      </c>
      <c r="G127" s="28">
        <v>1</v>
      </c>
      <c r="H127" s="28">
        <f t="shared" si="4"/>
        <v>118.16</v>
      </c>
    </row>
    <row r="128" spans="1:8" ht="12.75">
      <c r="A128" s="112" t="s">
        <v>31</v>
      </c>
      <c r="B128" s="113">
        <v>38</v>
      </c>
      <c r="C128" s="87" t="s">
        <v>160</v>
      </c>
      <c r="D128" s="88" t="s">
        <v>161</v>
      </c>
      <c r="E128" s="40">
        <v>1971.04</v>
      </c>
      <c r="F128" s="40">
        <v>2363.68564805</v>
      </c>
      <c r="G128" s="28">
        <v>1</v>
      </c>
      <c r="H128" s="28">
        <f t="shared" si="4"/>
        <v>2363.69</v>
      </c>
    </row>
    <row r="129" spans="1:8" ht="12.75">
      <c r="A129" s="98"/>
      <c r="B129" s="98"/>
      <c r="C129" s="42" t="s">
        <v>19</v>
      </c>
      <c r="D129" s="106"/>
      <c r="E129" s="2"/>
      <c r="F129" s="2"/>
      <c r="G129" s="107"/>
      <c r="H129" s="108">
        <f>SUM(H118:H128)</f>
        <v>88992.42000000001</v>
      </c>
    </row>
    <row r="130" spans="1:8" ht="12.75">
      <c r="A130" s="98"/>
      <c r="B130" s="98"/>
      <c r="C130" s="42"/>
      <c r="D130" s="153"/>
      <c r="E130" s="153"/>
      <c r="F130" s="114"/>
      <c r="G130" s="114"/>
      <c r="H130" s="48"/>
    </row>
    <row r="131" spans="1:8" ht="12.75">
      <c r="A131" s="67" t="s">
        <v>162</v>
      </c>
      <c r="B131" s="68"/>
      <c r="C131" s="69"/>
      <c r="D131" s="70"/>
      <c r="E131" s="70"/>
      <c r="F131" s="109"/>
      <c r="G131" s="107"/>
      <c r="H131" s="48"/>
    </row>
    <row r="132" spans="1:8" ht="12.75" customHeight="1">
      <c r="A132" s="74" t="s">
        <v>48</v>
      </c>
      <c r="B132" s="74" t="s">
        <v>48</v>
      </c>
      <c r="C132" s="75"/>
      <c r="D132" s="11" t="s">
        <v>49</v>
      </c>
      <c r="E132" s="74" t="s">
        <v>8</v>
      </c>
      <c r="F132" s="102" t="s">
        <v>9</v>
      </c>
      <c r="G132" s="17" t="s">
        <v>547</v>
      </c>
      <c r="H132" s="17"/>
    </row>
    <row r="133" spans="1:8" ht="12.75" customHeight="1">
      <c r="A133" s="77" t="s">
        <v>50</v>
      </c>
      <c r="B133" s="78" t="s">
        <v>51</v>
      </c>
      <c r="C133" s="79" t="s">
        <v>6</v>
      </c>
      <c r="D133" s="11"/>
      <c r="E133" s="77" t="s">
        <v>11</v>
      </c>
      <c r="F133" s="103" t="s">
        <v>52</v>
      </c>
      <c r="G133" s="81" t="s">
        <v>12</v>
      </c>
      <c r="H133" s="82" t="s">
        <v>13</v>
      </c>
    </row>
    <row r="134" spans="1:8" ht="12.75">
      <c r="A134" s="83" t="s">
        <v>53</v>
      </c>
      <c r="B134" s="78"/>
      <c r="C134" s="84"/>
      <c r="D134" s="11"/>
      <c r="E134" s="83" t="s">
        <v>14</v>
      </c>
      <c r="F134" s="104"/>
      <c r="G134" s="81"/>
      <c r="H134" s="82"/>
    </row>
    <row r="135" spans="1:8" ht="12.75">
      <c r="A135" s="112" t="s">
        <v>163</v>
      </c>
      <c r="B135" s="91"/>
      <c r="C135" s="87" t="s">
        <v>168</v>
      </c>
      <c r="D135" s="93"/>
      <c r="E135" s="93"/>
      <c r="F135" s="40">
        <v>0</v>
      </c>
      <c r="G135" s="28">
        <v>0</v>
      </c>
      <c r="H135" s="28">
        <v>0</v>
      </c>
    </row>
    <row r="136" spans="1:8" ht="12.75">
      <c r="A136" s="112" t="s">
        <v>163</v>
      </c>
      <c r="B136" s="91">
        <v>41</v>
      </c>
      <c r="C136" s="89" t="s">
        <v>169</v>
      </c>
      <c r="D136" s="93" t="s">
        <v>170</v>
      </c>
      <c r="E136" s="59">
        <v>4.12</v>
      </c>
      <c r="F136" s="40">
        <v>87.1149383</v>
      </c>
      <c r="G136" s="28">
        <v>1</v>
      </c>
      <c r="H136" s="28">
        <f>ROUND(F136*G136,2)</f>
        <v>87.11</v>
      </c>
    </row>
    <row r="137" spans="1:8" ht="12.75">
      <c r="A137" s="22"/>
      <c r="B137" s="86">
        <v>50</v>
      </c>
      <c r="C137" s="105" t="s">
        <v>407</v>
      </c>
      <c r="D137" s="93" t="s">
        <v>172</v>
      </c>
      <c r="E137" s="126">
        <v>13.01</v>
      </c>
      <c r="F137" s="40">
        <v>123.84801205199999</v>
      </c>
      <c r="G137" s="28">
        <v>4</v>
      </c>
      <c r="H137" s="28">
        <f>ROUND(F137*G137,2)</f>
        <v>495.39</v>
      </c>
    </row>
    <row r="138" spans="1:8" ht="12.75">
      <c r="A138" s="98"/>
      <c r="B138" s="98"/>
      <c r="C138" s="42" t="s">
        <v>19</v>
      </c>
      <c r="D138" s="106"/>
      <c r="E138" s="106"/>
      <c r="F138" s="107"/>
      <c r="G138" s="128"/>
      <c r="H138" s="60">
        <f>SUM(H135:H137)</f>
        <v>582.5</v>
      </c>
    </row>
    <row r="139" spans="1:8" ht="12.75">
      <c r="A139" s="98"/>
      <c r="B139" s="98"/>
      <c r="C139" s="42"/>
      <c r="D139" s="106"/>
      <c r="E139" s="106"/>
      <c r="F139" s="107"/>
      <c r="G139" s="170"/>
      <c r="H139" s="48"/>
    </row>
    <row r="140" spans="1:8" ht="12.75">
      <c r="A140" s="98"/>
      <c r="B140" s="98"/>
      <c r="C140" s="129" t="s">
        <v>36</v>
      </c>
      <c r="D140" s="57"/>
      <c r="E140" s="57"/>
      <c r="F140" s="57"/>
      <c r="G140" s="57"/>
      <c r="H140" s="58"/>
    </row>
    <row r="141" spans="1:8" ht="12.75" customHeight="1">
      <c r="A141" s="74" t="s">
        <v>48</v>
      </c>
      <c r="B141" s="74" t="s">
        <v>48</v>
      </c>
      <c r="C141" s="75"/>
      <c r="D141" s="11" t="s">
        <v>49</v>
      </c>
      <c r="E141" s="74" t="s">
        <v>8</v>
      </c>
      <c r="F141" s="130" t="s">
        <v>173</v>
      </c>
      <c r="G141" s="17" t="s">
        <v>547</v>
      </c>
      <c r="H141" s="17"/>
    </row>
    <row r="142" spans="1:8" ht="12.75" customHeight="1">
      <c r="A142" s="77" t="s">
        <v>50</v>
      </c>
      <c r="B142" s="78" t="s">
        <v>51</v>
      </c>
      <c r="C142" s="79" t="s">
        <v>6</v>
      </c>
      <c r="D142" s="11"/>
      <c r="E142" s="77" t="s">
        <v>11</v>
      </c>
      <c r="F142" s="130"/>
      <c r="G142" s="81" t="s">
        <v>12</v>
      </c>
      <c r="H142" s="82" t="s">
        <v>13</v>
      </c>
    </row>
    <row r="143" spans="1:8" ht="12.75">
      <c r="A143" s="83" t="s">
        <v>53</v>
      </c>
      <c r="B143" s="78"/>
      <c r="C143" s="84"/>
      <c r="D143" s="11"/>
      <c r="E143" s="83" t="s">
        <v>14</v>
      </c>
      <c r="F143" s="130"/>
      <c r="G143" s="81"/>
      <c r="H143" s="82"/>
    </row>
    <row r="144" spans="1:8" ht="12.75">
      <c r="A144" s="112" t="s">
        <v>37</v>
      </c>
      <c r="B144" s="113">
        <v>4</v>
      </c>
      <c r="C144" s="87" t="s">
        <v>549</v>
      </c>
      <c r="D144" s="93" t="s">
        <v>550</v>
      </c>
      <c r="E144" s="59"/>
      <c r="F144" s="40">
        <v>67.33</v>
      </c>
      <c r="G144" s="28"/>
      <c r="H144" s="28">
        <f aca="true" t="shared" si="5" ref="H144:H150">ROUND(F144*G144,2)</f>
        <v>0</v>
      </c>
    </row>
    <row r="145" spans="1:8" ht="12.75">
      <c r="A145" s="112" t="s">
        <v>37</v>
      </c>
      <c r="B145" s="113">
        <v>7</v>
      </c>
      <c r="C145" s="87" t="s">
        <v>509</v>
      </c>
      <c r="D145" s="93" t="s">
        <v>499</v>
      </c>
      <c r="E145" s="59"/>
      <c r="F145" s="40">
        <v>14.61</v>
      </c>
      <c r="G145" s="28"/>
      <c r="H145" s="28">
        <f t="shared" si="5"/>
        <v>0</v>
      </c>
    </row>
    <row r="146" spans="1:8" ht="12.75">
      <c r="A146" s="22" t="s">
        <v>37</v>
      </c>
      <c r="B146" s="22">
        <v>33</v>
      </c>
      <c r="C146" s="87" t="s">
        <v>174</v>
      </c>
      <c r="D146" s="115" t="s">
        <v>39</v>
      </c>
      <c r="E146" s="116">
        <v>3468.64</v>
      </c>
      <c r="F146" s="116">
        <v>4281.3</v>
      </c>
      <c r="G146" s="28">
        <v>1</v>
      </c>
      <c r="H146" s="28">
        <f t="shared" si="5"/>
        <v>4281.3</v>
      </c>
    </row>
    <row r="147" spans="1:8" ht="12.75">
      <c r="A147" s="22" t="s">
        <v>37</v>
      </c>
      <c r="B147" s="22">
        <v>38</v>
      </c>
      <c r="C147" s="87" t="s">
        <v>420</v>
      </c>
      <c r="D147" s="115" t="s">
        <v>39</v>
      </c>
      <c r="E147" s="228">
        <v>1169.49</v>
      </c>
      <c r="F147" s="228">
        <v>1552.49</v>
      </c>
      <c r="G147" s="160">
        <v>2</v>
      </c>
      <c r="H147" s="28">
        <f t="shared" si="5"/>
        <v>3104.98</v>
      </c>
    </row>
    <row r="148" spans="1:8" ht="12.75">
      <c r="A148" s="22" t="s">
        <v>37</v>
      </c>
      <c r="B148" s="22"/>
      <c r="C148" s="279"/>
      <c r="D148" s="115"/>
      <c r="E148" s="116"/>
      <c r="F148" s="116"/>
      <c r="G148" s="160"/>
      <c r="H148" s="28">
        <f t="shared" si="5"/>
        <v>0</v>
      </c>
    </row>
    <row r="149" spans="1:8" ht="12.75">
      <c r="A149" s="22" t="s">
        <v>37</v>
      </c>
      <c r="B149" s="22"/>
      <c r="C149" s="279" t="s">
        <v>176</v>
      </c>
      <c r="D149" s="297" t="s">
        <v>39</v>
      </c>
      <c r="E149" s="273"/>
      <c r="F149" s="181">
        <v>403</v>
      </c>
      <c r="G149" s="28">
        <v>1</v>
      </c>
      <c r="H149" s="28">
        <f t="shared" si="5"/>
        <v>403</v>
      </c>
    </row>
    <row r="150" spans="1:8" ht="12.75">
      <c r="A150" s="22" t="s">
        <v>37</v>
      </c>
      <c r="B150" s="22"/>
      <c r="C150" s="87" t="s">
        <v>289</v>
      </c>
      <c r="D150" s="115" t="s">
        <v>39</v>
      </c>
      <c r="E150" s="59"/>
      <c r="F150" s="40">
        <v>1987.29</v>
      </c>
      <c r="G150" s="28">
        <v>2</v>
      </c>
      <c r="H150" s="28">
        <f t="shared" si="5"/>
        <v>3974.58</v>
      </c>
    </row>
    <row r="151" spans="1:8" ht="12.75">
      <c r="A151" s="131"/>
      <c r="B151" s="131"/>
      <c r="C151" s="56" t="s">
        <v>19</v>
      </c>
      <c r="D151" s="132"/>
      <c r="E151" s="132"/>
      <c r="F151" s="133"/>
      <c r="G151" s="134"/>
      <c r="H151" s="108">
        <f>SUM(H144:H150)</f>
        <v>11763.86</v>
      </c>
    </row>
    <row r="152" spans="1:8" ht="12.75">
      <c r="A152" s="98"/>
      <c r="B152" s="98"/>
      <c r="C152" s="42"/>
      <c r="D152" s="106"/>
      <c r="E152" s="110"/>
      <c r="F152" s="107"/>
      <c r="G152" s="107"/>
      <c r="H152" s="48"/>
    </row>
    <row r="153" spans="1:8" ht="12.75" customHeight="1">
      <c r="A153" s="74" t="s">
        <v>48</v>
      </c>
      <c r="B153" s="74" t="s">
        <v>48</v>
      </c>
      <c r="C153" s="75"/>
      <c r="D153" s="11" t="s">
        <v>49</v>
      </c>
      <c r="E153" s="74" t="s">
        <v>8</v>
      </c>
      <c r="F153" s="130" t="s">
        <v>173</v>
      </c>
      <c r="G153" s="17" t="s">
        <v>547</v>
      </c>
      <c r="H153" s="17"/>
    </row>
    <row r="154" spans="1:8" ht="12.75" customHeight="1">
      <c r="A154" s="77" t="s">
        <v>50</v>
      </c>
      <c r="B154" s="78" t="s">
        <v>51</v>
      </c>
      <c r="C154" s="79" t="s">
        <v>6</v>
      </c>
      <c r="D154" s="11"/>
      <c r="E154" s="77" t="s">
        <v>11</v>
      </c>
      <c r="F154" s="130"/>
      <c r="G154" s="81" t="s">
        <v>12</v>
      </c>
      <c r="H154" s="82" t="s">
        <v>13</v>
      </c>
    </row>
    <row r="155" spans="1:8" ht="12.75">
      <c r="A155" s="83" t="s">
        <v>53</v>
      </c>
      <c r="B155" s="78"/>
      <c r="C155" s="84"/>
      <c r="D155" s="11"/>
      <c r="E155" s="83" t="s">
        <v>14</v>
      </c>
      <c r="F155" s="130"/>
      <c r="G155" s="81"/>
      <c r="H155" s="82"/>
    </row>
    <row r="156" spans="1:8" ht="12.75">
      <c r="A156" s="135"/>
      <c r="B156" s="23">
        <v>5</v>
      </c>
      <c r="C156" s="29" t="s">
        <v>291</v>
      </c>
      <c r="D156" s="30" t="s">
        <v>39</v>
      </c>
      <c r="E156" s="59"/>
      <c r="F156" s="40">
        <v>3000</v>
      </c>
      <c r="G156" s="28"/>
      <c r="H156" s="28">
        <f>ROUND(F156*G156,2)</f>
        <v>0</v>
      </c>
    </row>
    <row r="157" spans="1:8" ht="12.75">
      <c r="A157" s="135"/>
      <c r="B157" s="23">
        <v>6</v>
      </c>
      <c r="C157" s="29" t="s">
        <v>292</v>
      </c>
      <c r="D157" s="30" t="s">
        <v>39</v>
      </c>
      <c r="E157" s="59"/>
      <c r="F157" s="40">
        <v>142.5</v>
      </c>
      <c r="G157" s="28"/>
      <c r="H157" s="28">
        <f>ROUND(F157*G157,2)</f>
        <v>0</v>
      </c>
    </row>
    <row r="158" spans="1:8" ht="12.75">
      <c r="A158" s="135"/>
      <c r="B158" s="23">
        <v>14</v>
      </c>
      <c r="C158" s="29" t="s">
        <v>527</v>
      </c>
      <c r="D158" s="30" t="s">
        <v>39</v>
      </c>
      <c r="E158" s="40"/>
      <c r="F158" s="40">
        <v>282.203333333333</v>
      </c>
      <c r="G158" s="28">
        <v>1</v>
      </c>
      <c r="H158" s="28">
        <f>ROUND(F158*G158,2)</f>
        <v>282.2</v>
      </c>
    </row>
    <row r="159" spans="1:8" ht="12.75">
      <c r="A159" s="136"/>
      <c r="B159" s="137"/>
      <c r="C159" s="138" t="s">
        <v>19</v>
      </c>
      <c r="D159" s="139"/>
      <c r="E159" s="140"/>
      <c r="F159" s="140"/>
      <c r="G159" s="141"/>
      <c r="H159" s="60">
        <f>SUM(H156:H158)</f>
        <v>282.2</v>
      </c>
    </row>
    <row r="160" spans="1:8" ht="12.75">
      <c r="A160" s="98"/>
      <c r="B160" s="98"/>
      <c r="C160" s="42"/>
      <c r="D160" s="106"/>
      <c r="E160" s="110"/>
      <c r="F160" s="107"/>
      <c r="G160" s="107"/>
      <c r="H160" s="48"/>
    </row>
    <row r="161" spans="1:8" ht="12.75">
      <c r="A161" s="98"/>
      <c r="B161" s="98"/>
      <c r="C161" s="42"/>
      <c r="D161" s="106"/>
      <c r="E161" s="106"/>
      <c r="F161" s="107"/>
      <c r="G161" s="107"/>
      <c r="H161" s="48"/>
    </row>
    <row r="162" spans="1:8" ht="12.75" customHeight="1">
      <c r="A162" s="74" t="s">
        <v>48</v>
      </c>
      <c r="B162" s="74" t="s">
        <v>48</v>
      </c>
      <c r="C162" s="75"/>
      <c r="D162" s="11" t="s">
        <v>49</v>
      </c>
      <c r="E162" s="74" t="s">
        <v>8</v>
      </c>
      <c r="F162" s="130" t="s">
        <v>173</v>
      </c>
      <c r="G162" s="17" t="s">
        <v>547</v>
      </c>
      <c r="H162" s="17"/>
    </row>
    <row r="163" spans="1:8" ht="12.75" customHeight="1">
      <c r="A163" s="77" t="s">
        <v>50</v>
      </c>
      <c r="B163" s="78" t="s">
        <v>51</v>
      </c>
      <c r="C163" s="79" t="s">
        <v>6</v>
      </c>
      <c r="D163" s="11"/>
      <c r="E163" s="77" t="s">
        <v>11</v>
      </c>
      <c r="F163" s="130"/>
      <c r="G163" s="81" t="s">
        <v>12</v>
      </c>
      <c r="H163" s="82" t="s">
        <v>13</v>
      </c>
    </row>
    <row r="164" spans="1:8" ht="12.75">
      <c r="A164" s="83" t="s">
        <v>53</v>
      </c>
      <c r="B164" s="78"/>
      <c r="C164" s="84"/>
      <c r="D164" s="11"/>
      <c r="E164" s="83" t="s">
        <v>14</v>
      </c>
      <c r="F164" s="130"/>
      <c r="G164" s="81"/>
      <c r="H164" s="82"/>
    </row>
    <row r="165" spans="1:8" ht="12.75">
      <c r="A165" s="135"/>
      <c r="B165" s="23">
        <v>9</v>
      </c>
      <c r="C165" s="50" t="s">
        <v>179</v>
      </c>
      <c r="D165" s="30" t="s">
        <v>39</v>
      </c>
      <c r="E165" s="59"/>
      <c r="F165" s="40">
        <v>125.94</v>
      </c>
      <c r="G165" s="28">
        <v>1</v>
      </c>
      <c r="H165" s="28">
        <f>ROUND(F165*G165,2)</f>
        <v>125.94</v>
      </c>
    </row>
    <row r="166" spans="1:8" ht="12.75">
      <c r="A166" s="136"/>
      <c r="B166" s="137"/>
      <c r="C166" s="138" t="s">
        <v>19</v>
      </c>
      <c r="D166" s="139"/>
      <c r="E166" s="140"/>
      <c r="F166" s="140"/>
      <c r="G166" s="141"/>
      <c r="H166" s="60">
        <f>SUM(H165)</f>
        <v>125.94</v>
      </c>
    </row>
    <row r="167" spans="1:8" ht="12.75">
      <c r="A167" s="98"/>
      <c r="B167" s="98"/>
      <c r="C167" s="2"/>
      <c r="D167" s="139"/>
      <c r="E167" s="42"/>
      <c r="F167" s="133"/>
      <c r="G167" s="107"/>
      <c r="H167" s="48"/>
    </row>
    <row r="168" spans="1:8" ht="12.75">
      <c r="A168" s="142"/>
      <c r="B168" s="142"/>
      <c r="C168" s="143" t="s">
        <v>182</v>
      </c>
      <c r="D168" s="139"/>
      <c r="E168" s="143"/>
      <c r="F168" s="144"/>
      <c r="G168" s="134"/>
      <c r="H168" s="60">
        <f>H166+H159+H151+H138+H129+H111+H90</f>
        <v>278384.23</v>
      </c>
    </row>
    <row r="169" spans="1:8" ht="12.75">
      <c r="A169" s="131"/>
      <c r="B169" s="131"/>
      <c r="C169" s="56"/>
      <c r="D169" s="139"/>
      <c r="E169" s="132"/>
      <c r="F169" s="132"/>
      <c r="G169" s="107"/>
      <c r="H169" s="48"/>
    </row>
    <row r="170" spans="1:8" ht="12.75">
      <c r="A170" s="131"/>
      <c r="B170" s="131"/>
      <c r="C170" s="61" t="s">
        <v>538</v>
      </c>
      <c r="D170" s="139"/>
      <c r="E170" s="223"/>
      <c r="F170" s="223"/>
      <c r="G170" s="107"/>
      <c r="H170" s="60">
        <f>H168+H44</f>
        <v>286759.6</v>
      </c>
    </row>
    <row r="171" spans="1:8" ht="12.75">
      <c r="A171" s="131"/>
      <c r="B171" s="131"/>
      <c r="C171" s="61"/>
      <c r="D171" s="139"/>
      <c r="E171" s="148"/>
      <c r="F171" s="291"/>
      <c r="G171" s="107"/>
      <c r="H171" s="48"/>
    </row>
    <row r="172" spans="1:8" ht="15.75" customHeight="1">
      <c r="A172" s="221"/>
      <c r="B172" s="221"/>
      <c r="C172" s="145" t="s">
        <v>184</v>
      </c>
      <c r="D172" s="145"/>
      <c r="E172" s="145"/>
      <c r="F172" s="145"/>
      <c r="G172" s="232"/>
      <c r="H172" s="232"/>
    </row>
    <row r="173" spans="1:8" ht="15.75" customHeight="1" hidden="1">
      <c r="A173" s="221"/>
      <c r="B173" s="221"/>
      <c r="C173" s="145" t="s">
        <v>185</v>
      </c>
      <c r="D173" s="145"/>
      <c r="E173" s="145"/>
      <c r="F173" s="145"/>
      <c r="G173" s="223"/>
      <c r="H173" s="224"/>
    </row>
    <row r="174" spans="1:8" ht="12.75" hidden="1">
      <c r="A174" s="221"/>
      <c r="B174" s="221"/>
      <c r="C174" s="61"/>
      <c r="D174" s="147"/>
      <c r="E174" s="148"/>
      <c r="F174" s="148"/>
      <c r="G174"/>
      <c r="H174"/>
    </row>
    <row r="175" spans="1:8" ht="12.75" hidden="1">
      <c r="A175" s="221"/>
      <c r="B175" s="221"/>
      <c r="C175" s="151" t="s">
        <v>186</v>
      </c>
      <c r="D175" s="151"/>
      <c r="E175" s="151"/>
      <c r="F175" s="151"/>
      <c r="G175"/>
      <c r="H175"/>
    </row>
    <row r="176" spans="1:8" ht="12.75" hidden="1">
      <c r="A176" s="221"/>
      <c r="B176" s="221"/>
      <c r="C176" s="99"/>
      <c r="D176" s="153"/>
      <c r="E176" s="154"/>
      <c r="F176" s="154"/>
      <c r="G176"/>
      <c r="H176"/>
    </row>
    <row r="177" spans="1:8" ht="15.75" customHeight="1" hidden="1">
      <c r="A177" s="221"/>
      <c r="B177" s="221"/>
      <c r="C177" s="151" t="s">
        <v>187</v>
      </c>
      <c r="D177" s="151"/>
      <c r="E177" s="151"/>
      <c r="F177" s="151"/>
      <c r="G177"/>
      <c r="H177"/>
    </row>
    <row r="178" spans="1:8" ht="15.75" customHeight="1" hidden="1">
      <c r="A178" s="221"/>
      <c r="B178" s="221"/>
      <c r="C178" s="145" t="s">
        <v>188</v>
      </c>
      <c r="D178" s="145"/>
      <c r="E178" s="145"/>
      <c r="F178" s="145"/>
      <c r="G178"/>
      <c r="H178"/>
    </row>
    <row r="179" spans="1:8" ht="12.75" customHeight="1" hidden="1">
      <c r="A179" s="221"/>
      <c r="B179" s="221"/>
      <c r="C179" s="145" t="s">
        <v>189</v>
      </c>
      <c r="D179" s="145"/>
      <c r="E179" s="145"/>
      <c r="F179" s="145"/>
      <c r="G179"/>
      <c r="H179"/>
    </row>
    <row r="180" spans="3:6" ht="12.75" hidden="1">
      <c r="C180" s="61"/>
      <c r="D180" s="147"/>
      <c r="E180" s="148"/>
      <c r="F180" s="148"/>
    </row>
    <row r="181" spans="3:6" ht="15.75" customHeight="1" hidden="1">
      <c r="C181" s="151" t="s">
        <v>190</v>
      </c>
      <c r="D181" s="151"/>
      <c r="E181" s="151"/>
      <c r="F181" s="151"/>
    </row>
    <row r="182" spans="3:6" ht="12.75" hidden="1">
      <c r="C182" s="99"/>
      <c r="D182" s="153"/>
      <c r="E182" s="154"/>
      <c r="F182" s="154"/>
    </row>
    <row r="183" spans="3:6" ht="15.75" customHeight="1" hidden="1">
      <c r="C183" s="151" t="s">
        <v>191</v>
      </c>
      <c r="D183" s="151"/>
      <c r="E183" s="151"/>
      <c r="F183" s="151"/>
    </row>
    <row r="184" ht="12.75" hidden="1"/>
    <row r="185" spans="1:6" ht="12.75">
      <c r="A185" s="284" t="s">
        <v>503</v>
      </c>
      <c r="B185" s="284"/>
      <c r="C185" s="284"/>
      <c r="D185" s="284"/>
      <c r="E185" s="284"/>
      <c r="F185" s="284"/>
    </row>
    <row r="186" spans="1:6" ht="12.75">
      <c r="A186" s="284" t="s">
        <v>551</v>
      </c>
      <c r="B186" s="284"/>
      <c r="C186" s="284"/>
      <c r="D186" s="284"/>
      <c r="E186" s="284"/>
      <c r="F186" s="284"/>
    </row>
    <row r="193" ht="12.75">
      <c r="E193" s="147"/>
    </row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2:D54"/>
    <mergeCell ref="G52:H52"/>
    <mergeCell ref="B53:B54"/>
    <mergeCell ref="G53:G54"/>
    <mergeCell ref="H53:H54"/>
    <mergeCell ref="D93:D95"/>
    <mergeCell ref="G93:H93"/>
    <mergeCell ref="B94:B95"/>
    <mergeCell ref="G94:G95"/>
    <mergeCell ref="H94:H95"/>
    <mergeCell ref="D114:D116"/>
    <mergeCell ref="G114:H114"/>
    <mergeCell ref="B115:B116"/>
    <mergeCell ref="G115:G116"/>
    <mergeCell ref="H115:H116"/>
    <mergeCell ref="D132:D134"/>
    <mergeCell ref="G132:H132"/>
    <mergeCell ref="B133:B134"/>
    <mergeCell ref="G133:G134"/>
    <mergeCell ref="H133:H134"/>
    <mergeCell ref="D141:D143"/>
    <mergeCell ref="F141:F143"/>
    <mergeCell ref="G141:H141"/>
    <mergeCell ref="B142:B143"/>
    <mergeCell ref="G142:G143"/>
    <mergeCell ref="H142:H143"/>
    <mergeCell ref="D153:D155"/>
    <mergeCell ref="F153:F155"/>
    <mergeCell ref="G153:H153"/>
    <mergeCell ref="B154:B155"/>
    <mergeCell ref="G154:G155"/>
    <mergeCell ref="H154:H155"/>
    <mergeCell ref="D162:D164"/>
    <mergeCell ref="F162:F164"/>
    <mergeCell ref="G162:H162"/>
    <mergeCell ref="B163:B164"/>
    <mergeCell ref="G163:G164"/>
    <mergeCell ref="H163:H164"/>
    <mergeCell ref="C172:F172"/>
    <mergeCell ref="C173:F173"/>
    <mergeCell ref="C175:F175"/>
    <mergeCell ref="C177:F177"/>
    <mergeCell ref="C178:F178"/>
    <mergeCell ref="C179:F179"/>
    <mergeCell ref="C181:F181"/>
    <mergeCell ref="C183:F183"/>
  </mergeCells>
  <printOptions/>
  <pageMargins left="0.7" right="0.7" top="0.75" bottom="0.75" header="0.5118055555555555" footer="0.5118055555555555"/>
  <pageSetup horizontalDpi="300" verticalDpi="300" orientation="portrait" paperSize="9" scale="8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B69">
      <selection activeCell="K90" sqref="K90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552</v>
      </c>
      <c r="B1" s="3"/>
      <c r="C1" s="3"/>
      <c r="D1" s="3"/>
      <c r="E1" s="3"/>
      <c r="F1" s="3"/>
      <c r="G1" s="3"/>
      <c r="H1" s="3"/>
    </row>
    <row r="2" spans="1:8" ht="12.75">
      <c r="A2" s="3" t="s">
        <v>553</v>
      </c>
      <c r="B2" s="3"/>
      <c r="C2" s="3"/>
      <c r="D2" s="3"/>
      <c r="E2" s="3"/>
      <c r="F2" s="3"/>
      <c r="G2" s="3"/>
      <c r="H2" s="3"/>
    </row>
    <row r="3" spans="1:8" ht="12.75">
      <c r="A3" s="3" t="s">
        <v>554</v>
      </c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65"/>
      <c r="H4" s="66"/>
    </row>
    <row r="5" spans="1:8" ht="12.75">
      <c r="A5" s="4" t="s">
        <v>3</v>
      </c>
      <c r="B5" s="5"/>
      <c r="C5" s="6"/>
      <c r="D5" s="7"/>
      <c r="E5" s="7"/>
      <c r="F5" s="8"/>
      <c r="G5" s="9"/>
      <c r="H5" s="10" t="s">
        <v>555</v>
      </c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556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4.64</v>
      </c>
      <c r="H9" s="28">
        <f>ROUND(F9*G9,2)</f>
        <v>5277.91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1.9</v>
      </c>
      <c r="H10" s="28">
        <f>ROUND(F10*G10,2)</f>
        <v>2678.28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7956.1900000000005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556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1.896</v>
      </c>
      <c r="H17" s="28">
        <f>ROUND(F17*G17,2)</f>
        <v>2004.39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2004.39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556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4.448</v>
      </c>
      <c r="H24" s="28">
        <f>ROUND(F24*G24,2)</f>
        <v>6324.57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4.448</v>
      </c>
      <c r="H25" s="28">
        <f>ROUND(F25*G25,2)</f>
        <v>4702.29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11026.86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556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6</v>
      </c>
      <c r="H32" s="28">
        <v>161.7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0.74</v>
      </c>
      <c r="H33" s="28">
        <f>ROUND(F33*G33,2)</f>
        <v>2156.72</v>
      </c>
    </row>
    <row r="34" spans="1:11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2318.4199999999996</v>
      </c>
      <c r="K34" s="298"/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43"/>
      <c r="B36" s="43"/>
      <c r="C36" s="61" t="s">
        <v>43</v>
      </c>
      <c r="D36" s="62"/>
      <c r="E36" s="62"/>
      <c r="F36" s="62"/>
      <c r="G36" s="63"/>
      <c r="H36" s="64">
        <f>H34+H26+H18+H11</f>
        <v>23305.86</v>
      </c>
    </row>
    <row r="38" spans="1:8" ht="18.75" customHeight="1">
      <c r="A38" s="3" t="s">
        <v>552</v>
      </c>
      <c r="B38" s="3"/>
      <c r="C38" s="3"/>
      <c r="D38" s="3"/>
      <c r="E38" s="3"/>
      <c r="F38" s="3"/>
      <c r="G38" s="3"/>
      <c r="H38" s="3"/>
    </row>
    <row r="39" spans="1:8" ht="12.75">
      <c r="A39" s="3" t="s">
        <v>553</v>
      </c>
      <c r="B39" s="3"/>
      <c r="C39" s="3"/>
      <c r="D39" s="3"/>
      <c r="E39" s="3"/>
      <c r="F39" s="3"/>
      <c r="G39" s="3"/>
      <c r="H39" s="3"/>
    </row>
    <row r="40" spans="1:8" ht="12.75">
      <c r="A40" s="3" t="s">
        <v>554</v>
      </c>
      <c r="B40" s="3"/>
      <c r="C40" s="3"/>
      <c r="D40" s="3"/>
      <c r="E40" s="3"/>
      <c r="F40" s="3"/>
      <c r="G40" s="3"/>
      <c r="H40" s="3"/>
    </row>
    <row r="41" spans="1:8" ht="12.75">
      <c r="A41" s="161"/>
      <c r="B41" s="162"/>
      <c r="C41" s="163"/>
      <c r="D41" s="161"/>
      <c r="E41" s="161"/>
      <c r="F41" s="134"/>
      <c r="G41" s="134"/>
      <c r="H41" s="48"/>
    </row>
    <row r="42" spans="1:8" ht="12.75">
      <c r="A42" s="67" t="s">
        <v>47</v>
      </c>
      <c r="B42" s="68"/>
      <c r="C42" s="69"/>
      <c r="D42" s="70"/>
      <c r="E42" s="70"/>
      <c r="F42" s="71"/>
      <c r="G42" s="72"/>
      <c r="H42" s="73"/>
    </row>
    <row r="43" spans="1:8" ht="12.75" customHeight="1">
      <c r="A43" s="74" t="s">
        <v>48</v>
      </c>
      <c r="B43" s="74" t="s">
        <v>48</v>
      </c>
      <c r="C43" s="75"/>
      <c r="D43" s="11" t="s">
        <v>49</v>
      </c>
      <c r="E43" s="74" t="s">
        <v>8</v>
      </c>
      <c r="F43" s="76" t="s">
        <v>9</v>
      </c>
      <c r="G43" s="17" t="s">
        <v>556</v>
      </c>
      <c r="H43" s="17"/>
    </row>
    <row r="44" spans="1:8" ht="12.75" customHeight="1">
      <c r="A44" s="77" t="s">
        <v>50</v>
      </c>
      <c r="B44" s="78" t="s">
        <v>51</v>
      </c>
      <c r="C44" s="79" t="s">
        <v>6</v>
      </c>
      <c r="D44" s="11"/>
      <c r="E44" s="77" t="s">
        <v>11</v>
      </c>
      <c r="F44" s="80" t="s">
        <v>52</v>
      </c>
      <c r="G44" s="81" t="s">
        <v>12</v>
      </c>
      <c r="H44" s="82" t="s">
        <v>13</v>
      </c>
    </row>
    <row r="45" spans="1:8" ht="12.75">
      <c r="A45" s="83" t="s">
        <v>53</v>
      </c>
      <c r="B45" s="78"/>
      <c r="C45" s="84"/>
      <c r="D45" s="11"/>
      <c r="E45" s="83" t="s">
        <v>14</v>
      </c>
      <c r="F45" s="85"/>
      <c r="G45" s="81"/>
      <c r="H45" s="82"/>
    </row>
    <row r="46" spans="1:8" ht="12.75">
      <c r="A46" s="22" t="s">
        <v>15</v>
      </c>
      <c r="B46" s="86"/>
      <c r="C46" s="87" t="s">
        <v>54</v>
      </c>
      <c r="D46" s="88" t="s">
        <v>55</v>
      </c>
      <c r="E46" s="31"/>
      <c r="F46" s="31"/>
      <c r="G46" s="28">
        <v>0</v>
      </c>
      <c r="H46" s="28">
        <v>0</v>
      </c>
    </row>
    <row r="47" spans="1:8" ht="12.75">
      <c r="A47" s="22" t="s">
        <v>15</v>
      </c>
      <c r="B47" s="86">
        <v>15</v>
      </c>
      <c r="C47" s="89" t="s">
        <v>56</v>
      </c>
      <c r="D47" s="88"/>
      <c r="E47" s="31">
        <v>47.94</v>
      </c>
      <c r="F47" s="90">
        <v>589.9813763839999</v>
      </c>
      <c r="G47" s="28">
        <v>5.5</v>
      </c>
      <c r="H47" s="28">
        <f aca="true" t="shared" si="0" ref="H47:H54">ROUND(F47*G47,2)</f>
        <v>3244.9</v>
      </c>
    </row>
    <row r="48" spans="1:8" ht="12.75">
      <c r="A48" s="22" t="s">
        <v>15</v>
      </c>
      <c r="B48" s="86">
        <v>16</v>
      </c>
      <c r="C48" s="89" t="s">
        <v>57</v>
      </c>
      <c r="D48" s="88"/>
      <c r="E48" s="31">
        <v>60.97</v>
      </c>
      <c r="F48" s="90">
        <v>631.2994127360001</v>
      </c>
      <c r="G48" s="28">
        <v>20</v>
      </c>
      <c r="H48" s="28">
        <f t="shared" si="0"/>
        <v>12625.99</v>
      </c>
    </row>
    <row r="49" spans="1:8" ht="12.75">
      <c r="A49" s="22" t="s">
        <v>15</v>
      </c>
      <c r="B49" s="86">
        <v>17</v>
      </c>
      <c r="C49" s="89" t="s">
        <v>58</v>
      </c>
      <c r="D49" s="88"/>
      <c r="E49" s="31">
        <v>82.53</v>
      </c>
      <c r="F49" s="90">
        <v>684.5120802560001</v>
      </c>
      <c r="G49" s="28">
        <v>25</v>
      </c>
      <c r="H49" s="28">
        <f t="shared" si="0"/>
        <v>17112.8</v>
      </c>
    </row>
    <row r="50" spans="1:8" ht="12.75">
      <c r="A50" s="22" t="s">
        <v>15</v>
      </c>
      <c r="B50" s="86">
        <v>18</v>
      </c>
      <c r="C50" s="89" t="s">
        <v>59</v>
      </c>
      <c r="D50" s="88"/>
      <c r="E50" s="31">
        <v>171.46</v>
      </c>
      <c r="F50" s="90">
        <v>815.378316608</v>
      </c>
      <c r="G50" s="28">
        <v>10</v>
      </c>
      <c r="H50" s="28">
        <f t="shared" si="0"/>
        <v>8153.78</v>
      </c>
    </row>
    <row r="51" spans="1:8" ht="12.75">
      <c r="A51" s="22" t="s">
        <v>15</v>
      </c>
      <c r="B51" s="86">
        <v>19</v>
      </c>
      <c r="C51" s="89" t="s">
        <v>60</v>
      </c>
      <c r="D51" s="88"/>
      <c r="E51" s="31">
        <v>177.05</v>
      </c>
      <c r="F51" s="90">
        <v>849.762584128</v>
      </c>
      <c r="G51" s="28">
        <v>11</v>
      </c>
      <c r="H51" s="28">
        <f t="shared" si="0"/>
        <v>9347.39</v>
      </c>
    </row>
    <row r="52" spans="1:8" ht="12.75">
      <c r="A52" s="22" t="s">
        <v>15</v>
      </c>
      <c r="B52" s="86">
        <v>20</v>
      </c>
      <c r="C52" s="89" t="s">
        <v>61</v>
      </c>
      <c r="D52" s="88"/>
      <c r="E52" s="31">
        <v>199.87</v>
      </c>
      <c r="F52" s="90">
        <v>902.61662048</v>
      </c>
      <c r="G52" s="28">
        <v>18.6</v>
      </c>
      <c r="H52" s="28">
        <f t="shared" si="0"/>
        <v>16788.67</v>
      </c>
    </row>
    <row r="53" spans="1:8" ht="12.75">
      <c r="A53" s="22" t="s">
        <v>15</v>
      </c>
      <c r="B53" s="86">
        <v>23</v>
      </c>
      <c r="C53" s="89" t="s">
        <v>62</v>
      </c>
      <c r="D53" s="88"/>
      <c r="E53" s="31">
        <v>241.48</v>
      </c>
      <c r="F53" s="90">
        <v>759.0517133300002</v>
      </c>
      <c r="G53" s="28">
        <v>10</v>
      </c>
      <c r="H53" s="28">
        <f t="shared" si="0"/>
        <v>7590.52</v>
      </c>
    </row>
    <row r="54" spans="1:8" ht="12.75">
      <c r="A54" s="22" t="s">
        <v>15</v>
      </c>
      <c r="B54" s="86">
        <v>24</v>
      </c>
      <c r="C54" s="89" t="s">
        <v>63</v>
      </c>
      <c r="D54" s="88"/>
      <c r="E54" s="31">
        <v>296.26</v>
      </c>
      <c r="F54" s="90">
        <v>879.8115153160003</v>
      </c>
      <c r="G54" s="28">
        <v>30</v>
      </c>
      <c r="H54" s="28">
        <f t="shared" si="0"/>
        <v>26394.35</v>
      </c>
    </row>
    <row r="55" spans="1:8" ht="12.75">
      <c r="A55" s="22" t="s">
        <v>15</v>
      </c>
      <c r="B55" s="86"/>
      <c r="C55" s="87" t="s">
        <v>65</v>
      </c>
      <c r="D55" s="88" t="s">
        <v>55</v>
      </c>
      <c r="E55" s="31"/>
      <c r="F55" s="31"/>
      <c r="G55" s="26"/>
      <c r="H55" s="165"/>
    </row>
    <row r="56" spans="1:8" ht="12.75">
      <c r="A56" s="22" t="s">
        <v>15</v>
      </c>
      <c r="B56" s="86">
        <v>32</v>
      </c>
      <c r="C56" s="89" t="s">
        <v>66</v>
      </c>
      <c r="D56" s="88"/>
      <c r="E56" s="31">
        <v>659.42</v>
      </c>
      <c r="F56" s="90">
        <v>1096.9355272640003</v>
      </c>
      <c r="G56" s="28">
        <v>6</v>
      </c>
      <c r="H56" s="28">
        <f>ROUND(F56*G56,2)</f>
        <v>6581.61</v>
      </c>
    </row>
    <row r="57" spans="1:8" ht="12.75">
      <c r="A57" s="22" t="s">
        <v>15</v>
      </c>
      <c r="B57" s="86"/>
      <c r="C57" s="87" t="s">
        <v>67</v>
      </c>
      <c r="D57" s="88" t="s">
        <v>55</v>
      </c>
      <c r="E57" s="31"/>
      <c r="F57" s="31"/>
      <c r="G57" s="26"/>
      <c r="H57" s="164"/>
    </row>
    <row r="58" spans="1:8" ht="12.75">
      <c r="A58" s="22" t="s">
        <v>15</v>
      </c>
      <c r="B58" s="86">
        <v>34</v>
      </c>
      <c r="C58" s="89" t="s">
        <v>66</v>
      </c>
      <c r="D58" s="88"/>
      <c r="E58" s="31">
        <v>308.32</v>
      </c>
      <c r="F58" s="90">
        <v>976.9461832000001</v>
      </c>
      <c r="G58" s="28">
        <v>3</v>
      </c>
      <c r="H58" s="28">
        <f>ROUND(F58*G58,2)</f>
        <v>2930.84</v>
      </c>
    </row>
    <row r="59" spans="1:8" ht="12.75">
      <c r="A59" s="22" t="s">
        <v>15</v>
      </c>
      <c r="B59" s="86">
        <v>35</v>
      </c>
      <c r="C59" s="87" t="s">
        <v>68</v>
      </c>
      <c r="D59" s="88" t="s">
        <v>69</v>
      </c>
      <c r="E59" s="31">
        <v>13.1</v>
      </c>
      <c r="F59" s="90">
        <v>148.86607922</v>
      </c>
      <c r="G59" s="28">
        <v>8</v>
      </c>
      <c r="H59" s="28">
        <f>ROUND(F59*G59,2)</f>
        <v>1190.93</v>
      </c>
    </row>
    <row r="60" spans="1:8" ht="12.75">
      <c r="A60" s="22" t="s">
        <v>15</v>
      </c>
      <c r="B60" s="86"/>
      <c r="C60" s="87" t="s">
        <v>70</v>
      </c>
      <c r="D60" s="88" t="s">
        <v>71</v>
      </c>
      <c r="E60" s="31"/>
      <c r="F60" s="31"/>
      <c r="G60" s="26"/>
      <c r="H60" s="165"/>
    </row>
    <row r="61" spans="1:8" ht="12.75">
      <c r="A61" s="22" t="s">
        <v>15</v>
      </c>
      <c r="B61" s="86">
        <v>40</v>
      </c>
      <c r="C61" s="89" t="s">
        <v>72</v>
      </c>
      <c r="D61" s="88"/>
      <c r="E61" s="31">
        <v>70.92</v>
      </c>
      <c r="F61" s="90">
        <v>217.09327922</v>
      </c>
      <c r="G61" s="28">
        <v>5</v>
      </c>
      <c r="H61" s="28">
        <f>ROUND(F61*G61,2)</f>
        <v>1085.47</v>
      </c>
    </row>
    <row r="62" spans="1:8" ht="12.75">
      <c r="A62" s="22" t="s">
        <v>15</v>
      </c>
      <c r="B62" s="86"/>
      <c r="C62" s="87" t="s">
        <v>73</v>
      </c>
      <c r="D62" s="88" t="s">
        <v>33</v>
      </c>
      <c r="E62" s="31"/>
      <c r="F62" s="31"/>
      <c r="G62" s="26"/>
      <c r="H62" s="164"/>
    </row>
    <row r="63" spans="1:8" ht="12.75">
      <c r="A63" s="22" t="s">
        <v>15</v>
      </c>
      <c r="B63" s="86">
        <v>47</v>
      </c>
      <c r="C63" s="89" t="s">
        <v>74</v>
      </c>
      <c r="D63" s="88"/>
      <c r="E63" s="31">
        <v>1135.98</v>
      </c>
      <c r="F63" s="90">
        <v>2086.902360704</v>
      </c>
      <c r="G63" s="28">
        <v>1</v>
      </c>
      <c r="H63" s="28">
        <f aca="true" t="shared" si="1" ref="H63:H70">ROUND(F63*G63,2)</f>
        <v>2086.9</v>
      </c>
    </row>
    <row r="64" spans="1:8" ht="12.75">
      <c r="A64" s="22" t="s">
        <v>15</v>
      </c>
      <c r="B64" s="86">
        <v>48</v>
      </c>
      <c r="C64" s="89" t="s">
        <v>75</v>
      </c>
      <c r="D64" s="88"/>
      <c r="E64" s="31">
        <v>1773.27</v>
      </c>
      <c r="F64" s="90">
        <v>2838.925960704</v>
      </c>
      <c r="G64" s="28">
        <v>2</v>
      </c>
      <c r="H64" s="28">
        <f t="shared" si="1"/>
        <v>5677.85</v>
      </c>
    </row>
    <row r="65" spans="1:8" ht="12.75">
      <c r="A65" s="22" t="s">
        <v>15</v>
      </c>
      <c r="B65" s="86">
        <v>53</v>
      </c>
      <c r="C65" s="87" t="s">
        <v>78</v>
      </c>
      <c r="D65" s="88" t="s">
        <v>33</v>
      </c>
      <c r="E65" s="31">
        <v>92.22</v>
      </c>
      <c r="F65" s="90">
        <v>237.400690416</v>
      </c>
      <c r="G65" s="28">
        <v>38</v>
      </c>
      <c r="H65" s="28">
        <f t="shared" si="1"/>
        <v>9021.23</v>
      </c>
    </row>
    <row r="66" spans="1:8" ht="12.75">
      <c r="A66" s="22" t="s">
        <v>15</v>
      </c>
      <c r="B66" s="86">
        <v>54</v>
      </c>
      <c r="C66" s="87" t="s">
        <v>79</v>
      </c>
      <c r="D66" s="88" t="s">
        <v>33</v>
      </c>
      <c r="E66" s="31">
        <v>245.01</v>
      </c>
      <c r="F66" s="90">
        <v>417.69189041600004</v>
      </c>
      <c r="G66" s="28">
        <v>26</v>
      </c>
      <c r="H66" s="28">
        <f t="shared" si="1"/>
        <v>10859.99</v>
      </c>
    </row>
    <row r="67" spans="1:8" ht="12.75">
      <c r="A67" s="38" t="s">
        <v>15</v>
      </c>
      <c r="B67" s="86">
        <v>66</v>
      </c>
      <c r="C67" s="87" t="s">
        <v>84</v>
      </c>
      <c r="D67" s="88" t="s">
        <v>33</v>
      </c>
      <c r="E67" s="31">
        <v>21.59</v>
      </c>
      <c r="F67" s="90">
        <v>116.40959925199999</v>
      </c>
      <c r="G67" s="28">
        <v>57</v>
      </c>
      <c r="H67" s="28">
        <f t="shared" si="1"/>
        <v>6635.35</v>
      </c>
    </row>
    <row r="68" spans="1:8" ht="12.75">
      <c r="A68" s="38" t="s">
        <v>15</v>
      </c>
      <c r="B68" s="92">
        <v>67</v>
      </c>
      <c r="C68" s="87" t="s">
        <v>85</v>
      </c>
      <c r="D68" s="88" t="s">
        <v>33</v>
      </c>
      <c r="E68" s="31">
        <v>11.31</v>
      </c>
      <c r="F68" s="90">
        <v>48.59463285600002</v>
      </c>
      <c r="G68" s="28">
        <v>285</v>
      </c>
      <c r="H68" s="28">
        <f t="shared" si="1"/>
        <v>13849.47</v>
      </c>
    </row>
    <row r="69" spans="1:8" ht="12.75">
      <c r="A69" s="38" t="s">
        <v>15</v>
      </c>
      <c r="B69" s="92">
        <v>91</v>
      </c>
      <c r="C69" s="87" t="s">
        <v>92</v>
      </c>
      <c r="D69" s="93" t="s">
        <v>41</v>
      </c>
      <c r="E69" s="59"/>
      <c r="F69" s="90">
        <v>99.50326330000001</v>
      </c>
      <c r="G69" s="28">
        <v>8</v>
      </c>
      <c r="H69" s="28">
        <f t="shared" si="1"/>
        <v>796.03</v>
      </c>
    </row>
    <row r="70" spans="1:8" ht="12.75">
      <c r="A70" s="38" t="s">
        <v>96</v>
      </c>
      <c r="B70" s="94" t="s">
        <v>97</v>
      </c>
      <c r="C70" s="87" t="s">
        <v>98</v>
      </c>
      <c r="D70" s="30" t="s">
        <v>39</v>
      </c>
      <c r="E70" s="23"/>
      <c r="F70" s="95">
        <v>12114.96</v>
      </c>
      <c r="G70" s="28">
        <v>1</v>
      </c>
      <c r="H70" s="28">
        <f t="shared" si="1"/>
        <v>12114.96</v>
      </c>
    </row>
    <row r="71" spans="1:8" ht="12.75">
      <c r="A71" s="38" t="s">
        <v>96</v>
      </c>
      <c r="B71" s="94">
        <v>111</v>
      </c>
      <c r="C71" s="29" t="s">
        <v>99</v>
      </c>
      <c r="D71" s="30" t="s">
        <v>100</v>
      </c>
      <c r="E71" s="95"/>
      <c r="F71" s="90"/>
      <c r="G71" s="28">
        <v>0</v>
      </c>
      <c r="H71" s="28">
        <v>0</v>
      </c>
    </row>
    <row r="72" spans="1:8" ht="12.75">
      <c r="A72" s="38" t="s">
        <v>96</v>
      </c>
      <c r="B72" s="94">
        <v>112</v>
      </c>
      <c r="C72" s="96" t="s">
        <v>101</v>
      </c>
      <c r="D72" s="30" t="s">
        <v>102</v>
      </c>
      <c r="E72" s="95">
        <v>12.03</v>
      </c>
      <c r="F72" s="90">
        <v>127.68838868200002</v>
      </c>
      <c r="G72" s="28">
        <v>9</v>
      </c>
      <c r="H72" s="28">
        <f>ROUND(F72*G72,2)</f>
        <v>1149.2</v>
      </c>
    </row>
    <row r="73" spans="1:8" ht="12.75">
      <c r="A73" s="38" t="s">
        <v>96</v>
      </c>
      <c r="B73" s="94"/>
      <c r="C73" s="29" t="s">
        <v>103</v>
      </c>
      <c r="D73" s="30"/>
      <c r="E73" s="95"/>
      <c r="F73" s="95">
        <v>206.96678766400004</v>
      </c>
      <c r="G73" s="28">
        <v>301.89</v>
      </c>
      <c r="H73" s="28">
        <f>ROUND(F73*G73,2)</f>
        <v>62481.2</v>
      </c>
    </row>
    <row r="74" spans="1:8" ht="12.75">
      <c r="A74" s="38" t="s">
        <v>96</v>
      </c>
      <c r="B74" s="94">
        <v>116</v>
      </c>
      <c r="C74" s="29" t="s">
        <v>104</v>
      </c>
      <c r="D74" s="30" t="s">
        <v>102</v>
      </c>
      <c r="E74" s="95">
        <v>4.24</v>
      </c>
      <c r="F74" s="90">
        <v>0</v>
      </c>
      <c r="G74" s="28">
        <v>0</v>
      </c>
      <c r="H74" s="28">
        <v>0</v>
      </c>
    </row>
    <row r="75" spans="1:8" ht="12.75">
      <c r="A75" s="38" t="s">
        <v>96</v>
      </c>
      <c r="B75" s="94"/>
      <c r="C75" s="96" t="s">
        <v>105</v>
      </c>
      <c r="D75" s="30" t="s">
        <v>230</v>
      </c>
      <c r="E75" s="95"/>
      <c r="F75" s="95">
        <v>58.49499553400001</v>
      </c>
      <c r="G75" s="28">
        <v>2</v>
      </c>
      <c r="H75" s="28">
        <f>ROUND(F75*G75,2)</f>
        <v>116.99</v>
      </c>
    </row>
    <row r="76" spans="1:8" ht="12.75">
      <c r="A76" s="38" t="s">
        <v>15</v>
      </c>
      <c r="B76" s="86">
        <v>132</v>
      </c>
      <c r="C76" s="87" t="s">
        <v>110</v>
      </c>
      <c r="D76" s="93" t="s">
        <v>41</v>
      </c>
      <c r="E76" s="59">
        <v>954.31</v>
      </c>
      <c r="F76" s="90">
        <v>1478.3259015679998</v>
      </c>
      <c r="G76" s="28"/>
      <c r="H76" s="28">
        <f>ROUND(F76*G76,2)</f>
        <v>0</v>
      </c>
    </row>
    <row r="77" spans="1:8" ht="12.75">
      <c r="A77" s="97"/>
      <c r="B77" s="98"/>
      <c r="C77" s="99"/>
      <c r="D77" s="100"/>
      <c r="E77" s="2"/>
      <c r="F77" s="40"/>
      <c r="G77" s="101"/>
      <c r="H77" s="37">
        <f>SUM(H46:H76)</f>
        <v>237836.41999999995</v>
      </c>
    </row>
    <row r="78" spans="1:8" ht="12.75">
      <c r="A78" s="97"/>
      <c r="B78" s="98"/>
      <c r="C78" s="35"/>
      <c r="D78" s="100"/>
      <c r="E78" s="2"/>
      <c r="F78" s="2"/>
      <c r="G78" s="101"/>
      <c r="H78" s="10"/>
    </row>
    <row r="79" spans="1:8" ht="12.75">
      <c r="A79" s="97"/>
      <c r="B79" s="98"/>
      <c r="C79" s="179"/>
      <c r="D79" s="98"/>
      <c r="E79" s="2"/>
      <c r="F79" s="2"/>
      <c r="G79" s="177"/>
      <c r="H79" s="178"/>
    </row>
    <row r="80" spans="1:8" ht="12.75">
      <c r="A80" s="67" t="s">
        <v>112</v>
      </c>
      <c r="B80" s="68"/>
      <c r="C80" s="69"/>
      <c r="D80" s="70"/>
      <c r="E80" s="70"/>
      <c r="F80" s="71"/>
      <c r="G80" s="100"/>
      <c r="H80" s="73"/>
    </row>
    <row r="81" spans="1:8" ht="12.75" customHeight="1">
      <c r="A81" s="74" t="s">
        <v>48</v>
      </c>
      <c r="B81" s="74" t="s">
        <v>48</v>
      </c>
      <c r="C81" s="75"/>
      <c r="D81" s="11" t="s">
        <v>49</v>
      </c>
      <c r="E81" s="74" t="s">
        <v>8</v>
      </c>
      <c r="F81" s="102" t="s">
        <v>9</v>
      </c>
      <c r="G81" s="17" t="s">
        <v>556</v>
      </c>
      <c r="H81" s="17"/>
    </row>
    <row r="82" spans="1:8" ht="12.75" customHeight="1">
      <c r="A82" s="77" t="s">
        <v>50</v>
      </c>
      <c r="B82" s="78" t="s">
        <v>51</v>
      </c>
      <c r="C82" s="79" t="s">
        <v>6</v>
      </c>
      <c r="D82" s="11"/>
      <c r="E82" s="77" t="s">
        <v>11</v>
      </c>
      <c r="F82" s="103" t="s">
        <v>52</v>
      </c>
      <c r="G82" s="81" t="s">
        <v>12</v>
      </c>
      <c r="H82" s="82" t="s">
        <v>13</v>
      </c>
    </row>
    <row r="83" spans="1:8" ht="12.75">
      <c r="A83" s="83" t="s">
        <v>53</v>
      </c>
      <c r="B83" s="78"/>
      <c r="C83" s="84"/>
      <c r="D83" s="11"/>
      <c r="E83" s="83" t="s">
        <v>14</v>
      </c>
      <c r="F83" s="104"/>
      <c r="G83" s="81"/>
      <c r="H83" s="82"/>
    </row>
    <row r="84" spans="1:8" ht="12.75">
      <c r="A84" s="38" t="s">
        <v>21</v>
      </c>
      <c r="B84" s="92">
        <v>19</v>
      </c>
      <c r="C84" s="87" t="s">
        <v>234</v>
      </c>
      <c r="D84" s="88" t="s">
        <v>126</v>
      </c>
      <c r="E84" s="31">
        <v>37.02</v>
      </c>
      <c r="F84" s="31">
        <v>57.188568460000006</v>
      </c>
      <c r="G84" s="28">
        <v>46</v>
      </c>
      <c r="H84" s="28">
        <f>ROUND(F84*G84,2)</f>
        <v>2630.67</v>
      </c>
    </row>
    <row r="85" spans="1:8" ht="12.75">
      <c r="A85" s="38" t="s">
        <v>21</v>
      </c>
      <c r="B85" s="92">
        <v>29</v>
      </c>
      <c r="C85" s="87" t="s">
        <v>235</v>
      </c>
      <c r="D85" s="88" t="s">
        <v>126</v>
      </c>
      <c r="E85" s="31">
        <v>38.51</v>
      </c>
      <c r="F85" s="31">
        <v>195.24431811199997</v>
      </c>
      <c r="G85" s="28">
        <v>46</v>
      </c>
      <c r="H85" s="28">
        <f>ROUND(F85*G85,2)</f>
        <v>8981.24</v>
      </c>
    </row>
    <row r="86" spans="1:8" ht="12.75">
      <c r="A86" s="38" t="s">
        <v>21</v>
      </c>
      <c r="B86" s="92">
        <v>30</v>
      </c>
      <c r="C86" s="87" t="s">
        <v>236</v>
      </c>
      <c r="D86" s="88" t="s">
        <v>167</v>
      </c>
      <c r="E86" s="31">
        <v>77.92</v>
      </c>
      <c r="F86" s="31">
        <v>154.526463172</v>
      </c>
      <c r="G86" s="28">
        <v>28</v>
      </c>
      <c r="H86" s="28">
        <f>ROUND(F86*G86,2)</f>
        <v>4326.74</v>
      </c>
    </row>
    <row r="87" spans="1:8" ht="12.75">
      <c r="A87" s="38" t="s">
        <v>21</v>
      </c>
      <c r="B87" s="86">
        <v>61</v>
      </c>
      <c r="C87" s="29" t="s">
        <v>241</v>
      </c>
      <c r="D87" s="30" t="s">
        <v>242</v>
      </c>
      <c r="E87" s="95"/>
      <c r="F87" s="95">
        <v>71.736375392</v>
      </c>
      <c r="G87" s="28">
        <v>64</v>
      </c>
      <c r="H87" s="28">
        <f>ROUND(F87*G87,2)</f>
        <v>4591.13</v>
      </c>
    </row>
    <row r="88" spans="1:8" ht="12.75">
      <c r="A88" s="38" t="s">
        <v>21</v>
      </c>
      <c r="B88" s="86">
        <v>64</v>
      </c>
      <c r="C88" s="29" t="s">
        <v>393</v>
      </c>
      <c r="D88" s="30" t="s">
        <v>118</v>
      </c>
      <c r="E88" s="31"/>
      <c r="F88" s="31">
        <v>1726.3139817600004</v>
      </c>
      <c r="G88" s="28">
        <v>0.5</v>
      </c>
      <c r="H88" s="28">
        <f>ROUND(F88*G88,2)</f>
        <v>863.16</v>
      </c>
    </row>
    <row r="89" spans="1:8" ht="12.75">
      <c r="A89" s="98"/>
      <c r="B89" s="98"/>
      <c r="C89" s="42" t="s">
        <v>19</v>
      </c>
      <c r="D89" s="106"/>
      <c r="E89" s="2"/>
      <c r="F89" s="2"/>
      <c r="G89" s="107"/>
      <c r="H89" s="108">
        <f>SUM(H84:H88)</f>
        <v>21392.940000000002</v>
      </c>
    </row>
    <row r="90" spans="1:8" ht="12.75">
      <c r="A90" s="98"/>
      <c r="B90" s="98"/>
      <c r="C90" s="42"/>
      <c r="D90" s="106"/>
      <c r="E90" s="2"/>
      <c r="F90" s="2"/>
      <c r="G90" s="107"/>
      <c r="H90" s="48"/>
    </row>
    <row r="91" spans="1:8" ht="12.75">
      <c r="A91" s="100"/>
      <c r="B91" s="98"/>
      <c r="C91" s="180"/>
      <c r="D91" s="114"/>
      <c r="E91" s="114"/>
      <c r="F91" s="57"/>
      <c r="G91" s="57"/>
      <c r="H91" s="58"/>
    </row>
    <row r="92" spans="1:8" ht="12.75">
      <c r="A92" s="67" t="s">
        <v>122</v>
      </c>
      <c r="B92" s="68"/>
      <c r="C92" s="69"/>
      <c r="D92" s="70"/>
      <c r="E92" s="70"/>
      <c r="F92" s="109"/>
      <c r="G92" s="110"/>
      <c r="H92" s="111"/>
    </row>
    <row r="93" spans="1:8" ht="12.75" customHeight="1">
      <c r="A93" s="74" t="s">
        <v>48</v>
      </c>
      <c r="B93" s="74" t="s">
        <v>48</v>
      </c>
      <c r="C93" s="75"/>
      <c r="D93" s="11" t="s">
        <v>49</v>
      </c>
      <c r="E93" s="74" t="s">
        <v>8</v>
      </c>
      <c r="F93" s="102" t="s">
        <v>9</v>
      </c>
      <c r="G93" s="17" t="s">
        <v>556</v>
      </c>
      <c r="H93" s="17"/>
    </row>
    <row r="94" spans="1:8" ht="12.75" customHeight="1">
      <c r="A94" s="77" t="s">
        <v>50</v>
      </c>
      <c r="B94" s="78" t="s">
        <v>51</v>
      </c>
      <c r="C94" s="79" t="s">
        <v>6</v>
      </c>
      <c r="D94" s="11"/>
      <c r="E94" s="77" t="s">
        <v>11</v>
      </c>
      <c r="F94" s="103" t="s">
        <v>52</v>
      </c>
      <c r="G94" s="81" t="s">
        <v>12</v>
      </c>
      <c r="H94" s="82" t="s">
        <v>13</v>
      </c>
    </row>
    <row r="95" spans="1:8" ht="12.75">
      <c r="A95" s="83" t="s">
        <v>53</v>
      </c>
      <c r="B95" s="78"/>
      <c r="C95" s="84"/>
      <c r="D95" s="11"/>
      <c r="E95" s="83" t="s">
        <v>14</v>
      </c>
      <c r="F95" s="104"/>
      <c r="G95" s="81"/>
      <c r="H95" s="82"/>
    </row>
    <row r="96" spans="1:8" ht="12.75">
      <c r="A96" s="112" t="s">
        <v>25</v>
      </c>
      <c r="B96" s="113">
        <v>5</v>
      </c>
      <c r="C96" s="87" t="s">
        <v>394</v>
      </c>
      <c r="D96" s="88" t="s">
        <v>395</v>
      </c>
      <c r="E96" s="31">
        <v>2.66</v>
      </c>
      <c r="F96" s="31">
        <v>120.89920445200002</v>
      </c>
      <c r="G96" s="28">
        <v>8</v>
      </c>
      <c r="H96" s="28">
        <f aca="true" t="shared" si="2" ref="H96:H103">ROUND(F96*G96,2)</f>
        <v>967.19</v>
      </c>
    </row>
    <row r="97" spans="1:8" ht="12.75">
      <c r="A97" s="112" t="s">
        <v>25</v>
      </c>
      <c r="B97" s="113">
        <v>22</v>
      </c>
      <c r="C97" s="87" t="s">
        <v>432</v>
      </c>
      <c r="D97" s="88" t="s">
        <v>126</v>
      </c>
      <c r="E97" s="31">
        <v>11.42</v>
      </c>
      <c r="F97" s="31">
        <v>129.922004452</v>
      </c>
      <c r="G97" s="28">
        <v>1</v>
      </c>
      <c r="H97" s="28">
        <f t="shared" si="2"/>
        <v>129.92</v>
      </c>
    </row>
    <row r="98" spans="1:8" ht="12.75">
      <c r="A98" s="112" t="s">
        <v>25</v>
      </c>
      <c r="B98" s="113">
        <v>33</v>
      </c>
      <c r="C98" s="87" t="s">
        <v>396</v>
      </c>
      <c r="D98" s="88" t="s">
        <v>165</v>
      </c>
      <c r="E98" s="31">
        <v>42.15</v>
      </c>
      <c r="F98" s="31">
        <v>110.11738961</v>
      </c>
      <c r="G98" s="28">
        <v>3</v>
      </c>
      <c r="H98" s="28">
        <f t="shared" si="2"/>
        <v>330.35</v>
      </c>
    </row>
    <row r="99" spans="1:8" ht="12.75">
      <c r="A99" s="112" t="s">
        <v>25</v>
      </c>
      <c r="B99" s="113">
        <v>42</v>
      </c>
      <c r="C99" s="87" t="s">
        <v>272</v>
      </c>
      <c r="D99" s="88" t="s">
        <v>273</v>
      </c>
      <c r="E99" s="40">
        <v>1167.48</v>
      </c>
      <c r="F99" s="40">
        <v>2355.358921638</v>
      </c>
      <c r="G99" s="28">
        <v>1.45</v>
      </c>
      <c r="H99" s="28">
        <f t="shared" si="2"/>
        <v>3415.27</v>
      </c>
    </row>
    <row r="100" spans="1:8" ht="12.75">
      <c r="A100" s="112" t="s">
        <v>25</v>
      </c>
      <c r="B100" s="114"/>
      <c r="C100" s="87" t="s">
        <v>127</v>
      </c>
      <c r="D100" s="88"/>
      <c r="E100" s="40"/>
      <c r="F100" s="40"/>
      <c r="G100" s="28">
        <v>0</v>
      </c>
      <c r="H100" s="28">
        <f t="shared" si="2"/>
        <v>0</v>
      </c>
    </row>
    <row r="101" spans="1:8" ht="12.75">
      <c r="A101" s="112" t="s">
        <v>25</v>
      </c>
      <c r="B101" s="113">
        <v>61</v>
      </c>
      <c r="C101" s="89" t="s">
        <v>130</v>
      </c>
      <c r="D101" s="88" t="s">
        <v>129</v>
      </c>
      <c r="E101" s="40">
        <v>43.43</v>
      </c>
      <c r="F101" s="40">
        <v>106.94960504</v>
      </c>
      <c r="G101" s="28">
        <v>1</v>
      </c>
      <c r="H101" s="28">
        <f t="shared" si="2"/>
        <v>106.95</v>
      </c>
    </row>
    <row r="102" spans="1:8" ht="12.75">
      <c r="A102" s="112" t="s">
        <v>25</v>
      </c>
      <c r="B102" s="113">
        <v>87</v>
      </c>
      <c r="C102" s="87" t="s">
        <v>274</v>
      </c>
      <c r="D102" s="88" t="s">
        <v>275</v>
      </c>
      <c r="E102" s="31">
        <v>59.67</v>
      </c>
      <c r="F102" s="31">
        <v>291.124364832</v>
      </c>
      <c r="G102" s="28">
        <v>32</v>
      </c>
      <c r="H102" s="28">
        <f t="shared" si="2"/>
        <v>9315.98</v>
      </c>
    </row>
    <row r="103" spans="1:8" ht="12.75">
      <c r="A103" s="112" t="s">
        <v>25</v>
      </c>
      <c r="B103" s="113">
        <v>88</v>
      </c>
      <c r="C103" s="89" t="s">
        <v>276</v>
      </c>
      <c r="D103" s="88" t="s">
        <v>275</v>
      </c>
      <c r="E103" s="31">
        <v>59.67</v>
      </c>
      <c r="F103" s="31">
        <v>335.575512864</v>
      </c>
      <c r="G103" s="28">
        <v>32</v>
      </c>
      <c r="H103" s="28">
        <f t="shared" si="2"/>
        <v>10738.42</v>
      </c>
    </row>
    <row r="104" spans="1:8" ht="12.75">
      <c r="A104" s="100"/>
      <c r="B104" s="98"/>
      <c r="C104" s="42"/>
      <c r="D104" s="106"/>
      <c r="E104" s="2"/>
      <c r="F104" s="2"/>
      <c r="G104" s="107"/>
      <c r="H104" s="108">
        <f>SUM(H96:H103)</f>
        <v>25004.079999999998</v>
      </c>
    </row>
    <row r="105" spans="1:8" ht="12.75">
      <c r="A105" s="257"/>
      <c r="B105" s="257"/>
      <c r="C105" s="257"/>
      <c r="D105" s="257"/>
      <c r="E105" s="257"/>
      <c r="F105" s="2"/>
      <c r="G105" s="107"/>
      <c r="H105" s="48"/>
    </row>
    <row r="106" spans="1:8" ht="12.75">
      <c r="A106" s="98"/>
      <c r="B106" s="98"/>
      <c r="C106" s="118" t="s">
        <v>30</v>
      </c>
      <c r="D106" s="119"/>
      <c r="E106" s="2"/>
      <c r="F106" s="2"/>
      <c r="G106" s="120"/>
      <c r="H106" s="111"/>
    </row>
    <row r="107" spans="1:8" ht="12.75" customHeight="1">
      <c r="A107" s="74" t="s">
        <v>48</v>
      </c>
      <c r="B107" s="74" t="s">
        <v>48</v>
      </c>
      <c r="C107" s="75"/>
      <c r="D107" s="11" t="s">
        <v>49</v>
      </c>
      <c r="E107" s="74" t="s">
        <v>8</v>
      </c>
      <c r="F107" s="102" t="s">
        <v>9</v>
      </c>
      <c r="G107" s="17" t="s">
        <v>556</v>
      </c>
      <c r="H107" s="17"/>
    </row>
    <row r="108" spans="1:8" ht="12.75" customHeight="1">
      <c r="A108" s="77" t="s">
        <v>50</v>
      </c>
      <c r="B108" s="78" t="s">
        <v>51</v>
      </c>
      <c r="C108" s="79" t="s">
        <v>6</v>
      </c>
      <c r="D108" s="11"/>
      <c r="E108" s="77" t="s">
        <v>11</v>
      </c>
      <c r="F108" s="103" t="s">
        <v>52</v>
      </c>
      <c r="G108" s="81" t="s">
        <v>12</v>
      </c>
      <c r="H108" s="82" t="s">
        <v>13</v>
      </c>
    </row>
    <row r="109" spans="1:8" ht="12.75">
      <c r="A109" s="83" t="s">
        <v>53</v>
      </c>
      <c r="B109" s="78"/>
      <c r="C109" s="84"/>
      <c r="D109" s="11"/>
      <c r="E109" s="83" t="s">
        <v>14</v>
      </c>
      <c r="F109" s="104"/>
      <c r="G109" s="81"/>
      <c r="H109" s="82"/>
    </row>
    <row r="110" spans="1:8" ht="12.75">
      <c r="A110" s="112" t="s">
        <v>31</v>
      </c>
      <c r="B110" s="113"/>
      <c r="C110" s="87" t="s">
        <v>140</v>
      </c>
      <c r="D110" s="88"/>
      <c r="E110" s="31"/>
      <c r="F110" s="31"/>
      <c r="G110" s="26"/>
      <c r="H110" s="121"/>
    </row>
    <row r="111" spans="1:8" ht="12.75">
      <c r="A111" s="112" t="s">
        <v>31</v>
      </c>
      <c r="B111" s="113">
        <v>1</v>
      </c>
      <c r="C111" s="89" t="s">
        <v>141</v>
      </c>
      <c r="D111" s="88" t="s">
        <v>142</v>
      </c>
      <c r="E111" s="31">
        <v>61.99</v>
      </c>
      <c r="F111" s="31">
        <v>121.02360538</v>
      </c>
      <c r="G111" s="28">
        <v>40</v>
      </c>
      <c r="H111" s="28">
        <f aca="true" t="shared" si="3" ref="H111:H122">ROUND(F111*G111,2)</f>
        <v>4840.94</v>
      </c>
    </row>
    <row r="112" spans="1:8" ht="12.75">
      <c r="A112" s="112" t="s">
        <v>31</v>
      </c>
      <c r="B112" s="113">
        <v>3</v>
      </c>
      <c r="C112" s="87" t="s">
        <v>411</v>
      </c>
      <c r="D112" s="88" t="s">
        <v>33</v>
      </c>
      <c r="E112" s="31">
        <v>800.05</v>
      </c>
      <c r="F112" s="31">
        <v>966.98626345</v>
      </c>
      <c r="G112" s="28"/>
      <c r="H112" s="28">
        <f t="shared" si="3"/>
        <v>0</v>
      </c>
    </row>
    <row r="113" spans="1:8" ht="12.75">
      <c r="A113" s="112" t="s">
        <v>31</v>
      </c>
      <c r="B113" s="113">
        <v>5</v>
      </c>
      <c r="C113" s="87" t="s">
        <v>146</v>
      </c>
      <c r="D113" s="88" t="s">
        <v>33</v>
      </c>
      <c r="E113" s="31">
        <v>112.91</v>
      </c>
      <c r="F113" s="31">
        <v>358.333499442</v>
      </c>
      <c r="G113" s="28">
        <v>21</v>
      </c>
      <c r="H113" s="28">
        <f t="shared" si="3"/>
        <v>7525</v>
      </c>
    </row>
    <row r="114" spans="1:8" ht="12.75">
      <c r="A114" s="112" t="s">
        <v>31</v>
      </c>
      <c r="B114" s="113">
        <v>8</v>
      </c>
      <c r="C114" s="87" t="s">
        <v>222</v>
      </c>
      <c r="D114" s="88" t="s">
        <v>33</v>
      </c>
      <c r="E114" s="31">
        <v>48.51</v>
      </c>
      <c r="F114" s="31">
        <v>124.29137699399999</v>
      </c>
      <c r="G114" s="28">
        <v>1</v>
      </c>
      <c r="H114" s="28">
        <f t="shared" si="3"/>
        <v>124.29</v>
      </c>
    </row>
    <row r="115" spans="1:8" ht="12.75">
      <c r="A115" s="112" t="s">
        <v>31</v>
      </c>
      <c r="B115" s="113">
        <v>9</v>
      </c>
      <c r="C115" s="87" t="s">
        <v>223</v>
      </c>
      <c r="D115" s="88" t="s">
        <v>149</v>
      </c>
      <c r="E115" s="31">
        <v>26.26</v>
      </c>
      <c r="F115" s="31">
        <v>70.88112745800001</v>
      </c>
      <c r="G115" s="28">
        <v>1</v>
      </c>
      <c r="H115" s="28">
        <f t="shared" si="3"/>
        <v>70.88</v>
      </c>
    </row>
    <row r="116" spans="1:8" ht="12.75">
      <c r="A116" s="112" t="s">
        <v>31</v>
      </c>
      <c r="B116" s="113">
        <v>11</v>
      </c>
      <c r="C116" s="87" t="s">
        <v>152</v>
      </c>
      <c r="D116" s="88" t="s">
        <v>153</v>
      </c>
      <c r="E116" s="31">
        <v>2625.7</v>
      </c>
      <c r="F116" s="31">
        <v>2761.64490538</v>
      </c>
      <c r="G116" s="28"/>
      <c r="H116" s="28">
        <f t="shared" si="3"/>
        <v>0</v>
      </c>
    </row>
    <row r="117" spans="1:8" ht="12.75">
      <c r="A117" s="112" t="s">
        <v>31</v>
      </c>
      <c r="B117" s="113">
        <v>16</v>
      </c>
      <c r="C117" s="87" t="s">
        <v>154</v>
      </c>
      <c r="D117" s="122" t="s">
        <v>33</v>
      </c>
      <c r="E117" s="40">
        <v>3991.38</v>
      </c>
      <c r="F117" s="123">
        <v>741.3549730940001</v>
      </c>
      <c r="G117" s="28">
        <v>74</v>
      </c>
      <c r="H117" s="28">
        <f t="shared" si="3"/>
        <v>54860.27</v>
      </c>
    </row>
    <row r="118" spans="1:8" ht="12.75">
      <c r="A118" s="112" t="s">
        <v>31</v>
      </c>
      <c r="B118" s="113">
        <v>17</v>
      </c>
      <c r="C118" s="87" t="s">
        <v>155</v>
      </c>
      <c r="D118" s="115" t="s">
        <v>156</v>
      </c>
      <c r="E118" s="124">
        <v>367.61</v>
      </c>
      <c r="F118" s="40">
        <v>515.855672912</v>
      </c>
      <c r="G118" s="28">
        <v>2</v>
      </c>
      <c r="H118" s="28">
        <f t="shared" si="3"/>
        <v>1031.71</v>
      </c>
    </row>
    <row r="119" spans="1:8" ht="12.75">
      <c r="A119" s="112" t="s">
        <v>31</v>
      </c>
      <c r="B119" s="113">
        <v>19</v>
      </c>
      <c r="C119" s="87" t="s">
        <v>224</v>
      </c>
      <c r="D119" s="88" t="s">
        <v>33</v>
      </c>
      <c r="E119" s="26">
        <v>154.06</v>
      </c>
      <c r="F119" s="31">
        <v>179.645565306</v>
      </c>
      <c r="G119" s="28"/>
      <c r="H119" s="28">
        <f t="shared" si="3"/>
        <v>0</v>
      </c>
    </row>
    <row r="120" spans="1:8" ht="12.75">
      <c r="A120" s="112" t="s">
        <v>31</v>
      </c>
      <c r="B120" s="113">
        <v>20</v>
      </c>
      <c r="C120" s="87" t="s">
        <v>158</v>
      </c>
      <c r="D120" s="88" t="s">
        <v>33</v>
      </c>
      <c r="E120" s="26">
        <v>9.62</v>
      </c>
      <c r="F120" s="31">
        <v>30.872365306</v>
      </c>
      <c r="G120" s="28">
        <v>150</v>
      </c>
      <c r="H120" s="28">
        <f t="shared" si="3"/>
        <v>4630.85</v>
      </c>
    </row>
    <row r="121" spans="1:8" ht="12.75">
      <c r="A121" s="112" t="s">
        <v>31</v>
      </c>
      <c r="B121" s="113">
        <v>21</v>
      </c>
      <c r="C121" s="87" t="s">
        <v>159</v>
      </c>
      <c r="D121" s="88" t="s">
        <v>33</v>
      </c>
      <c r="E121" s="26">
        <v>66.53</v>
      </c>
      <c r="F121" s="31">
        <v>89.48966530599999</v>
      </c>
      <c r="G121" s="28">
        <v>6</v>
      </c>
      <c r="H121" s="28">
        <f t="shared" si="3"/>
        <v>536.94</v>
      </c>
    </row>
    <row r="122" spans="1:8" ht="12.75">
      <c r="A122" s="112" t="s">
        <v>418</v>
      </c>
      <c r="B122" s="91">
        <v>58</v>
      </c>
      <c r="C122" s="105" t="s">
        <v>419</v>
      </c>
      <c r="D122" s="88" t="s">
        <v>161</v>
      </c>
      <c r="E122" s="40">
        <v>3804.59</v>
      </c>
      <c r="F122" s="40">
        <v>741.3549730940001</v>
      </c>
      <c r="G122" s="227">
        <v>3</v>
      </c>
      <c r="H122" s="28">
        <f t="shared" si="3"/>
        <v>2224.06</v>
      </c>
    </row>
    <row r="123" spans="1:8" ht="12.75">
      <c r="A123" s="98"/>
      <c r="B123" s="98"/>
      <c r="C123" s="42" t="s">
        <v>19</v>
      </c>
      <c r="D123" s="106"/>
      <c r="E123" s="2"/>
      <c r="F123" s="2"/>
      <c r="G123" s="107"/>
      <c r="H123" s="108">
        <f>SUM(H111:H122)</f>
        <v>75844.94</v>
      </c>
    </row>
    <row r="124" spans="1:8" ht="12.75">
      <c r="A124" s="98"/>
      <c r="B124" s="98"/>
      <c r="C124" s="42"/>
      <c r="D124" s="153"/>
      <c r="E124" s="153"/>
      <c r="F124" s="114"/>
      <c r="G124" s="114"/>
      <c r="H124" s="48"/>
    </row>
    <row r="125" spans="1:8" ht="12.75">
      <c r="A125" s="67" t="s">
        <v>162</v>
      </c>
      <c r="B125" s="68"/>
      <c r="C125" s="69"/>
      <c r="D125" s="70"/>
      <c r="E125" s="70"/>
      <c r="F125" s="109"/>
      <c r="G125" s="107"/>
      <c r="H125" s="48"/>
    </row>
    <row r="126" spans="1:8" ht="12.75" customHeight="1">
      <c r="A126" s="74" t="s">
        <v>48</v>
      </c>
      <c r="B126" s="74" t="s">
        <v>48</v>
      </c>
      <c r="C126" s="75"/>
      <c r="D126" s="11" t="s">
        <v>49</v>
      </c>
      <c r="E126" s="74" t="s">
        <v>8</v>
      </c>
      <c r="F126" s="102" t="s">
        <v>9</v>
      </c>
      <c r="G126" s="17" t="s">
        <v>556</v>
      </c>
      <c r="H126" s="17"/>
    </row>
    <row r="127" spans="1:8" ht="12.75" customHeight="1">
      <c r="A127" s="77" t="s">
        <v>50</v>
      </c>
      <c r="B127" s="78" t="s">
        <v>51</v>
      </c>
      <c r="C127" s="79" t="s">
        <v>6</v>
      </c>
      <c r="D127" s="11"/>
      <c r="E127" s="77" t="s">
        <v>11</v>
      </c>
      <c r="F127" s="103" t="s">
        <v>52</v>
      </c>
      <c r="G127" s="81" t="s">
        <v>12</v>
      </c>
      <c r="H127" s="82" t="s">
        <v>13</v>
      </c>
    </row>
    <row r="128" spans="1:8" ht="12.75">
      <c r="A128" s="83" t="s">
        <v>53</v>
      </c>
      <c r="B128" s="78"/>
      <c r="C128" s="84"/>
      <c r="D128" s="11"/>
      <c r="E128" s="83" t="s">
        <v>14</v>
      </c>
      <c r="F128" s="104"/>
      <c r="G128" s="81"/>
      <c r="H128" s="82"/>
    </row>
    <row r="129" spans="1:8" ht="12.75">
      <c r="A129" s="112" t="s">
        <v>163</v>
      </c>
      <c r="B129" s="125">
        <v>9</v>
      </c>
      <c r="C129" s="87" t="s">
        <v>164</v>
      </c>
      <c r="D129" s="88" t="s">
        <v>165</v>
      </c>
      <c r="E129" s="31">
        <v>32.84</v>
      </c>
      <c r="F129" s="31">
        <v>171.042572912</v>
      </c>
      <c r="G129" s="28"/>
      <c r="H129" s="28">
        <f>ROUND(F129*G129,2)</f>
        <v>0</v>
      </c>
    </row>
    <row r="130" spans="1:8" ht="12.75">
      <c r="A130" s="112" t="s">
        <v>163</v>
      </c>
      <c r="B130" s="91"/>
      <c r="C130" s="87" t="s">
        <v>168</v>
      </c>
      <c r="D130" s="93"/>
      <c r="E130" s="93"/>
      <c r="F130" s="40">
        <v>0</v>
      </c>
      <c r="G130" s="28">
        <v>0</v>
      </c>
      <c r="H130" s="28">
        <f>ROUND(F130*G130,2)</f>
        <v>0</v>
      </c>
    </row>
    <row r="131" spans="1:8" ht="12.75">
      <c r="A131" s="112" t="s">
        <v>163</v>
      </c>
      <c r="B131" s="91">
        <v>40</v>
      </c>
      <c r="C131" s="89" t="s">
        <v>250</v>
      </c>
      <c r="D131" s="93" t="s">
        <v>170</v>
      </c>
      <c r="E131" s="59">
        <v>4.12</v>
      </c>
      <c r="F131" s="40">
        <v>231.03342467399997</v>
      </c>
      <c r="G131" s="28">
        <v>2</v>
      </c>
      <c r="H131" s="28">
        <f>ROUND(F131*G131,2)</f>
        <v>462.07</v>
      </c>
    </row>
    <row r="132" spans="1:8" ht="12.75">
      <c r="A132" s="112" t="s">
        <v>163</v>
      </c>
      <c r="B132" s="91">
        <v>44</v>
      </c>
      <c r="C132" s="105" t="s">
        <v>285</v>
      </c>
      <c r="D132" s="93" t="s">
        <v>286</v>
      </c>
      <c r="E132" s="126">
        <v>54.31</v>
      </c>
      <c r="F132" s="40">
        <v>203.087927968</v>
      </c>
      <c r="G132" s="28"/>
      <c r="H132" s="28">
        <f>ROUND(F132*G132,2)</f>
        <v>0</v>
      </c>
    </row>
    <row r="133" spans="1:8" ht="12.75">
      <c r="A133" s="22"/>
      <c r="B133" s="86">
        <v>50</v>
      </c>
      <c r="C133" s="105" t="s">
        <v>407</v>
      </c>
      <c r="D133" s="93" t="s">
        <v>172</v>
      </c>
      <c r="E133" s="126">
        <v>13.01</v>
      </c>
      <c r="F133" s="40">
        <v>123.84801205199999</v>
      </c>
      <c r="G133" s="28">
        <v>16</v>
      </c>
      <c r="H133" s="28">
        <f>ROUND(F133*G133,2)</f>
        <v>1981.57</v>
      </c>
    </row>
    <row r="134" spans="1:8" ht="12.75">
      <c r="A134" s="98"/>
      <c r="B134" s="98"/>
      <c r="C134" s="42" t="s">
        <v>19</v>
      </c>
      <c r="D134" s="106"/>
      <c r="E134" s="106"/>
      <c r="F134" s="107"/>
      <c r="G134" s="128"/>
      <c r="H134" s="60">
        <f>SUM(H129:H133)</f>
        <v>2443.64</v>
      </c>
    </row>
    <row r="135" spans="1:8" ht="12.75">
      <c r="A135" s="98"/>
      <c r="B135" s="98"/>
      <c r="C135" s="42"/>
      <c r="D135" s="106"/>
      <c r="E135" s="106"/>
      <c r="F135" s="107"/>
      <c r="G135" s="170"/>
      <c r="H135" s="48"/>
    </row>
    <row r="136" spans="1:8" ht="12.75">
      <c r="A136" s="98"/>
      <c r="B136" s="98"/>
      <c r="C136" s="129" t="s">
        <v>36</v>
      </c>
      <c r="D136" s="57"/>
      <c r="E136" s="57"/>
      <c r="F136" s="57"/>
      <c r="G136" s="57"/>
      <c r="H136" s="58"/>
    </row>
    <row r="137" spans="1:8" ht="12.75" customHeight="1">
      <c r="A137" s="74" t="s">
        <v>48</v>
      </c>
      <c r="B137" s="74" t="s">
        <v>48</v>
      </c>
      <c r="C137" s="75"/>
      <c r="D137" s="11" t="s">
        <v>49</v>
      </c>
      <c r="E137" s="74" t="s">
        <v>8</v>
      </c>
      <c r="F137" s="130" t="s">
        <v>173</v>
      </c>
      <c r="G137" s="17" t="s">
        <v>556</v>
      </c>
      <c r="H137" s="17"/>
    </row>
    <row r="138" spans="1:8" ht="12.75" customHeight="1">
      <c r="A138" s="77" t="s">
        <v>50</v>
      </c>
      <c r="B138" s="78" t="s">
        <v>51</v>
      </c>
      <c r="C138" s="79" t="s">
        <v>6</v>
      </c>
      <c r="D138" s="11"/>
      <c r="E138" s="77" t="s">
        <v>11</v>
      </c>
      <c r="F138" s="130"/>
      <c r="G138" s="81" t="s">
        <v>12</v>
      </c>
      <c r="H138" s="82" t="s">
        <v>13</v>
      </c>
    </row>
    <row r="139" spans="1:8" ht="12.75">
      <c r="A139" s="83" t="s">
        <v>53</v>
      </c>
      <c r="B139" s="78"/>
      <c r="C139" s="84"/>
      <c r="D139" s="11"/>
      <c r="E139" s="83" t="s">
        <v>14</v>
      </c>
      <c r="F139" s="130"/>
      <c r="G139" s="81"/>
      <c r="H139" s="82"/>
    </row>
    <row r="140" spans="1:8" ht="12.75">
      <c r="A140" s="22"/>
      <c r="B140" s="113">
        <v>14</v>
      </c>
      <c r="C140" s="105"/>
      <c r="D140" s="88" t="s">
        <v>557</v>
      </c>
      <c r="E140" s="31"/>
      <c r="F140" s="31">
        <v>7430.49</v>
      </c>
      <c r="G140" s="28"/>
      <c r="H140" s="28">
        <f>ROUND(F140*G140,2)</f>
        <v>0</v>
      </c>
    </row>
    <row r="141" spans="1:8" ht="12.75">
      <c r="A141" s="22"/>
      <c r="B141" s="112">
        <v>18</v>
      </c>
      <c r="C141" s="105"/>
      <c r="D141" s="88" t="s">
        <v>558</v>
      </c>
      <c r="E141" s="31"/>
      <c r="F141" s="31">
        <v>8538.2</v>
      </c>
      <c r="G141" s="28"/>
      <c r="H141" s="28">
        <f>ROUND(F141*G141,2)</f>
        <v>0</v>
      </c>
    </row>
    <row r="142" spans="1:8" ht="12.75">
      <c r="A142" s="22" t="s">
        <v>37</v>
      </c>
      <c r="B142" s="22"/>
      <c r="C142" s="87" t="s">
        <v>176</v>
      </c>
      <c r="D142" s="115" t="s">
        <v>39</v>
      </c>
      <c r="E142" s="116"/>
      <c r="F142" s="116">
        <v>403</v>
      </c>
      <c r="G142" s="28">
        <v>4</v>
      </c>
      <c r="H142" s="28">
        <f>ROUND(F142*G142,2)</f>
        <v>1612</v>
      </c>
    </row>
    <row r="143" spans="1:8" ht="12.75">
      <c r="A143" s="131"/>
      <c r="B143" s="131"/>
      <c r="C143" s="56" t="s">
        <v>19</v>
      </c>
      <c r="D143" s="132"/>
      <c r="E143" s="132"/>
      <c r="F143" s="133"/>
      <c r="G143" s="134"/>
      <c r="H143" s="108">
        <v>186096.032</v>
      </c>
    </row>
    <row r="144" spans="1:8" ht="12.75">
      <c r="A144" s="98"/>
      <c r="B144" s="98"/>
      <c r="C144" s="42"/>
      <c r="D144" s="106"/>
      <c r="E144" s="110"/>
      <c r="F144" s="107"/>
      <c r="G144" s="107"/>
      <c r="H144" s="48"/>
    </row>
    <row r="145" spans="1:8" ht="12.75" customHeight="1">
      <c r="A145" s="74" t="s">
        <v>48</v>
      </c>
      <c r="B145" s="74" t="s">
        <v>48</v>
      </c>
      <c r="C145" s="75"/>
      <c r="D145" s="11" t="s">
        <v>49</v>
      </c>
      <c r="E145" s="74" t="s">
        <v>8</v>
      </c>
      <c r="F145" s="130" t="s">
        <v>173</v>
      </c>
      <c r="G145" s="17" t="s">
        <v>556</v>
      </c>
      <c r="H145" s="17"/>
    </row>
    <row r="146" spans="1:8" ht="12.75" customHeight="1">
      <c r="A146" s="77" t="s">
        <v>50</v>
      </c>
      <c r="B146" s="78" t="s">
        <v>51</v>
      </c>
      <c r="C146" s="79" t="s">
        <v>6</v>
      </c>
      <c r="D146" s="11"/>
      <c r="E146" s="77" t="s">
        <v>11</v>
      </c>
      <c r="F146" s="130"/>
      <c r="G146" s="81" t="s">
        <v>12</v>
      </c>
      <c r="H146" s="82" t="s">
        <v>13</v>
      </c>
    </row>
    <row r="147" spans="1:8" ht="12.75">
      <c r="A147" s="83" t="s">
        <v>53</v>
      </c>
      <c r="B147" s="78"/>
      <c r="C147" s="84"/>
      <c r="D147" s="11"/>
      <c r="E147" s="83" t="s">
        <v>14</v>
      </c>
      <c r="F147" s="130"/>
      <c r="G147" s="81"/>
      <c r="H147" s="82"/>
    </row>
    <row r="148" spans="1:8" ht="12.75">
      <c r="A148" s="135"/>
      <c r="B148" s="23">
        <v>1</v>
      </c>
      <c r="C148" s="29" t="s">
        <v>290</v>
      </c>
      <c r="D148" s="30" t="s">
        <v>39</v>
      </c>
      <c r="E148" s="59"/>
      <c r="F148" s="40">
        <v>964.2857142857143</v>
      </c>
      <c r="G148" s="28">
        <v>1</v>
      </c>
      <c r="H148" s="28">
        <f>ROUND(F148*G148,2)</f>
        <v>964.29</v>
      </c>
    </row>
    <row r="149" spans="1:8" ht="12.75">
      <c r="A149" s="135"/>
      <c r="B149" s="23">
        <v>2</v>
      </c>
      <c r="C149" s="87" t="s">
        <v>176</v>
      </c>
      <c r="D149" s="115" t="s">
        <v>39</v>
      </c>
      <c r="E149" s="116"/>
      <c r="F149" s="116">
        <v>403</v>
      </c>
      <c r="G149" s="28">
        <v>4</v>
      </c>
      <c r="H149" s="28">
        <f>ROUND(F149*G149,2)</f>
        <v>1612</v>
      </c>
    </row>
    <row r="150" spans="1:8" ht="12.75">
      <c r="A150" s="135"/>
      <c r="B150" s="23">
        <v>4</v>
      </c>
      <c r="C150" s="50" t="s">
        <v>559</v>
      </c>
      <c r="D150" s="30" t="s">
        <v>39</v>
      </c>
      <c r="E150" s="59"/>
      <c r="F150" s="40">
        <v>360</v>
      </c>
      <c r="G150" s="28">
        <v>2</v>
      </c>
      <c r="H150" s="28">
        <f>ROUND(F150*G150,2)</f>
        <v>720</v>
      </c>
    </row>
    <row r="151" spans="1:8" ht="12.75">
      <c r="A151" s="135"/>
      <c r="B151" s="23">
        <v>14</v>
      </c>
      <c r="C151" s="29" t="s">
        <v>527</v>
      </c>
      <c r="D151" s="30" t="s">
        <v>39</v>
      </c>
      <c r="E151" s="40"/>
      <c r="F151" s="40">
        <v>282.203333333333</v>
      </c>
      <c r="G151" s="28">
        <v>1</v>
      </c>
      <c r="H151" s="28">
        <f>ROUND(F151*G151,2)</f>
        <v>282.2</v>
      </c>
    </row>
    <row r="152" spans="1:8" ht="12.75">
      <c r="A152" s="136"/>
      <c r="B152" s="137"/>
      <c r="C152" s="138" t="s">
        <v>19</v>
      </c>
      <c r="D152" s="139"/>
      <c r="E152" s="140"/>
      <c r="F152" s="140"/>
      <c r="G152" s="141"/>
      <c r="H152" s="60">
        <f>SUM(H148:H151)</f>
        <v>3578.49</v>
      </c>
    </row>
    <row r="153" spans="1:8" ht="12.75">
      <c r="A153" s="98"/>
      <c r="B153" s="98"/>
      <c r="C153" s="42"/>
      <c r="D153" s="106"/>
      <c r="E153" s="106" t="s">
        <v>257</v>
      </c>
      <c r="F153" s="107"/>
      <c r="G153" s="107"/>
      <c r="H153" s="48"/>
    </row>
    <row r="154" spans="1:8" ht="12.75">
      <c r="A154" s="98"/>
      <c r="B154" s="98"/>
      <c r="C154" s="42"/>
      <c r="D154" s="106"/>
      <c r="E154" s="106"/>
      <c r="F154" s="107"/>
      <c r="G154" s="107"/>
      <c r="H154" s="48"/>
    </row>
    <row r="155" spans="1:8" ht="12.75">
      <c r="A155" s="98"/>
      <c r="B155" s="98"/>
      <c r="C155" s="42"/>
      <c r="D155" s="106"/>
      <c r="E155" s="106"/>
      <c r="F155" s="107"/>
      <c r="G155" s="107"/>
      <c r="H155" s="48"/>
    </row>
    <row r="156" spans="1:8" ht="12.75" customHeight="1">
      <c r="A156" s="74" t="s">
        <v>48</v>
      </c>
      <c r="B156" s="74" t="s">
        <v>48</v>
      </c>
      <c r="C156" s="75"/>
      <c r="D156" s="11" t="s">
        <v>49</v>
      </c>
      <c r="E156" s="74" t="s">
        <v>8</v>
      </c>
      <c r="F156" s="130" t="s">
        <v>173</v>
      </c>
      <c r="G156" s="17" t="s">
        <v>556</v>
      </c>
      <c r="H156" s="17"/>
    </row>
    <row r="157" spans="1:8" ht="12.75" customHeight="1">
      <c r="A157" s="77" t="s">
        <v>50</v>
      </c>
      <c r="B157" s="78" t="s">
        <v>51</v>
      </c>
      <c r="C157" s="79" t="s">
        <v>6</v>
      </c>
      <c r="D157" s="11"/>
      <c r="E157" s="77" t="s">
        <v>11</v>
      </c>
      <c r="F157" s="130"/>
      <c r="G157" s="81" t="s">
        <v>12</v>
      </c>
      <c r="H157" s="82" t="s">
        <v>13</v>
      </c>
    </row>
    <row r="158" spans="1:8" ht="12.75">
      <c r="A158" s="83" t="s">
        <v>53</v>
      </c>
      <c r="B158" s="78"/>
      <c r="C158" s="84"/>
      <c r="D158" s="11"/>
      <c r="E158" s="83" t="s">
        <v>14</v>
      </c>
      <c r="F158" s="130"/>
      <c r="G158" s="81"/>
      <c r="H158" s="82"/>
    </row>
    <row r="159" spans="1:8" ht="12.75">
      <c r="A159" s="135"/>
      <c r="B159" s="23">
        <v>9</v>
      </c>
      <c r="C159" s="50" t="s">
        <v>179</v>
      </c>
      <c r="D159" s="30" t="s">
        <v>39</v>
      </c>
      <c r="E159" s="59"/>
      <c r="F159" s="40">
        <v>125.94</v>
      </c>
      <c r="G159" s="28">
        <v>3</v>
      </c>
      <c r="H159" s="28">
        <f>ROUND(F159*G159,2)</f>
        <v>377.82</v>
      </c>
    </row>
    <row r="160" spans="1:8" ht="12.75">
      <c r="A160" s="135"/>
      <c r="B160" s="23">
        <v>19</v>
      </c>
      <c r="C160" s="29" t="s">
        <v>180</v>
      </c>
      <c r="D160" s="30" t="s">
        <v>181</v>
      </c>
      <c r="E160" s="40"/>
      <c r="F160" s="40">
        <v>1060.81</v>
      </c>
      <c r="G160" s="28">
        <v>0.82</v>
      </c>
      <c r="H160" s="28">
        <f>ROUND(F160*G160,2)</f>
        <v>869.86</v>
      </c>
    </row>
    <row r="161" spans="1:8" ht="12.75">
      <c r="A161" s="135"/>
      <c r="B161" s="23">
        <v>20</v>
      </c>
      <c r="C161" s="29" t="s">
        <v>265</v>
      </c>
      <c r="D161" s="30" t="s">
        <v>181</v>
      </c>
      <c r="E161" s="40"/>
      <c r="F161" s="40"/>
      <c r="G161" s="28">
        <v>0</v>
      </c>
      <c r="H161" s="28">
        <v>0</v>
      </c>
    </row>
    <row r="162" spans="1:8" ht="12.75">
      <c r="A162" s="136"/>
      <c r="B162" s="137"/>
      <c r="C162" s="138" t="s">
        <v>19</v>
      </c>
      <c r="D162" s="139"/>
      <c r="E162" s="140"/>
      <c r="F162" s="140"/>
      <c r="G162" s="141"/>
      <c r="H162" s="60">
        <f>SUM(H159:H161)</f>
        <v>1247.68</v>
      </c>
    </row>
    <row r="163" spans="1:8" ht="12.75">
      <c r="A163" s="98"/>
      <c r="B163" s="98"/>
      <c r="C163" s="2"/>
      <c r="D163" s="139"/>
      <c r="E163" s="42"/>
      <c r="F163" s="133"/>
      <c r="G163" s="107"/>
      <c r="H163" s="48"/>
    </row>
    <row r="164" spans="1:8" ht="12.75">
      <c r="A164" s="142"/>
      <c r="B164" s="142"/>
      <c r="C164" s="143" t="s">
        <v>182</v>
      </c>
      <c r="D164" s="139"/>
      <c r="E164" s="143"/>
      <c r="F164" s="144"/>
      <c r="G164" s="134"/>
      <c r="H164" s="60">
        <f>H162+H152+H143+H134+H123+H104+H89+H77</f>
        <v>553444.222</v>
      </c>
    </row>
    <row r="165" spans="1:8" ht="12.75">
      <c r="A165" s="131"/>
      <c r="B165" s="131"/>
      <c r="C165" s="56"/>
      <c r="D165" s="139"/>
      <c r="E165" s="132"/>
      <c r="F165" s="132"/>
      <c r="G165" s="107"/>
      <c r="H165" s="48"/>
    </row>
    <row r="166" spans="1:8" ht="12.75">
      <c r="A166" s="131"/>
      <c r="B166" s="131"/>
      <c r="C166" s="61" t="s">
        <v>538</v>
      </c>
      <c r="D166" s="139"/>
      <c r="E166" s="223"/>
      <c r="F166" s="223"/>
      <c r="G166" s="107"/>
      <c r="H166" s="60">
        <f>H164+H36</f>
        <v>576750.0819999999</v>
      </c>
    </row>
    <row r="167" spans="1:8" ht="12.75">
      <c r="A167" s="131"/>
      <c r="B167" s="131"/>
      <c r="C167" s="61"/>
      <c r="D167" s="139"/>
      <c r="E167" s="148"/>
      <c r="F167" s="291"/>
      <c r="G167" s="107"/>
      <c r="H167" s="48"/>
    </row>
    <row r="168" spans="1:8" ht="12.75" customHeight="1" hidden="1">
      <c r="A168" s="221"/>
      <c r="B168" s="221"/>
      <c r="C168" s="145" t="s">
        <v>184</v>
      </c>
      <c r="D168" s="145"/>
      <c r="E168" s="145"/>
      <c r="F168" s="145"/>
      <c r="G168" s="232"/>
      <c r="H168" s="232"/>
    </row>
    <row r="169" spans="1:8" ht="15.75" customHeight="1" hidden="1">
      <c r="A169" s="221"/>
      <c r="B169" s="221"/>
      <c r="C169" s="145" t="s">
        <v>185</v>
      </c>
      <c r="D169" s="145"/>
      <c r="E169" s="145"/>
      <c r="F169" s="145"/>
      <c r="G169" s="223"/>
      <c r="H169" s="224"/>
    </row>
    <row r="170" spans="1:8" ht="12.75" hidden="1">
      <c r="A170" s="221"/>
      <c r="B170" s="221"/>
      <c r="C170" s="61"/>
      <c r="D170" s="147"/>
      <c r="E170" s="148"/>
      <c r="F170" s="148"/>
      <c r="G170"/>
      <c r="H170"/>
    </row>
    <row r="171" spans="1:8" ht="15.75" customHeight="1" hidden="1">
      <c r="A171" s="221"/>
      <c r="B171" s="221"/>
      <c r="C171" s="151" t="s">
        <v>186</v>
      </c>
      <c r="D171" s="151"/>
      <c r="E171" s="151"/>
      <c r="F171" s="151"/>
      <c r="G171"/>
      <c r="H171"/>
    </row>
    <row r="172" spans="1:8" ht="12.75" hidden="1">
      <c r="A172" s="221"/>
      <c r="B172" s="221"/>
      <c r="C172" s="99"/>
      <c r="D172" s="153"/>
      <c r="E172" s="154"/>
      <c r="F172" s="154"/>
      <c r="G172"/>
      <c r="H172"/>
    </row>
    <row r="173" spans="1:8" ht="12.75" hidden="1">
      <c r="A173" s="221"/>
      <c r="B173" s="221"/>
      <c r="C173" s="151" t="s">
        <v>187</v>
      </c>
      <c r="D173" s="151"/>
      <c r="E173" s="151"/>
      <c r="F173" s="151"/>
      <c r="G173"/>
      <c r="H173"/>
    </row>
    <row r="174" spans="1:8" ht="15.75" customHeight="1" hidden="1">
      <c r="A174" s="221"/>
      <c r="B174" s="221"/>
      <c r="C174" s="145" t="s">
        <v>188</v>
      </c>
      <c r="D174" s="145"/>
      <c r="E174" s="145"/>
      <c r="F174" s="145"/>
      <c r="G174"/>
      <c r="H174"/>
    </row>
    <row r="175" spans="1:8" ht="12.75" customHeight="1" hidden="1">
      <c r="A175" s="221"/>
      <c r="B175" s="221"/>
      <c r="C175" s="145" t="s">
        <v>189</v>
      </c>
      <c r="D175" s="145"/>
      <c r="E175" s="145"/>
      <c r="F175" s="145"/>
      <c r="G175"/>
      <c r="H175"/>
    </row>
    <row r="176" spans="1:8" ht="12.75" hidden="1">
      <c r="A176" s="221"/>
      <c r="B176" s="221"/>
      <c r="C176" s="61"/>
      <c r="D176" s="147"/>
      <c r="E176" s="148"/>
      <c r="F176" s="148"/>
      <c r="G176"/>
      <c r="H176"/>
    </row>
    <row r="177" spans="1:8" ht="15.75" customHeight="1" hidden="1">
      <c r="A177" s="221"/>
      <c r="B177" s="221"/>
      <c r="C177" s="151" t="s">
        <v>190</v>
      </c>
      <c r="D177" s="151"/>
      <c r="E177" s="151"/>
      <c r="F177" s="151"/>
      <c r="G177"/>
      <c r="H177"/>
    </row>
    <row r="178" spans="3:6" ht="12.75" hidden="1">
      <c r="C178" s="99"/>
      <c r="D178" s="153"/>
      <c r="E178" s="154"/>
      <c r="F178" s="154"/>
    </row>
    <row r="179" spans="3:6" ht="12.75" hidden="1">
      <c r="C179" s="151" t="s">
        <v>191</v>
      </c>
      <c r="D179" s="151"/>
      <c r="E179" s="151"/>
      <c r="F179" s="151"/>
    </row>
    <row r="180" ht="12.75" hidden="1"/>
    <row r="181" spans="1:6" ht="12.75">
      <c r="A181" s="284" t="s">
        <v>503</v>
      </c>
      <c r="B181" s="284"/>
      <c r="C181" s="284"/>
      <c r="D181" s="284"/>
      <c r="E181" s="284"/>
      <c r="F181" s="284"/>
    </row>
    <row r="182" spans="1:6" ht="12.75">
      <c r="A182" s="284" t="s">
        <v>560</v>
      </c>
      <c r="B182" s="284"/>
      <c r="C182" s="284"/>
      <c r="D182" s="284"/>
      <c r="E182" s="284"/>
      <c r="F182" s="284"/>
    </row>
  </sheetData>
  <sheetProtection selectLockedCells="1" selectUnlockedCells="1"/>
  <mergeCells count="90">
    <mergeCell ref="A1:H1"/>
    <mergeCell ref="A2:H2"/>
    <mergeCell ref="A3:H3"/>
    <mergeCell ref="A4:F4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H38"/>
    <mergeCell ref="A39:H39"/>
    <mergeCell ref="A40:H40"/>
    <mergeCell ref="D43:D45"/>
    <mergeCell ref="G43:H43"/>
    <mergeCell ref="B44:B45"/>
    <mergeCell ref="G44:G45"/>
    <mergeCell ref="H44:H45"/>
    <mergeCell ref="D81:D83"/>
    <mergeCell ref="G81:H81"/>
    <mergeCell ref="B82:B83"/>
    <mergeCell ref="G82:G83"/>
    <mergeCell ref="H82:H83"/>
    <mergeCell ref="D93:D95"/>
    <mergeCell ref="G93:H93"/>
    <mergeCell ref="B94:B95"/>
    <mergeCell ref="G94:G95"/>
    <mergeCell ref="H94:H95"/>
    <mergeCell ref="D107:D109"/>
    <mergeCell ref="G107:H107"/>
    <mergeCell ref="B108:B109"/>
    <mergeCell ref="G108:G109"/>
    <mergeCell ref="H108:H109"/>
    <mergeCell ref="D126:D128"/>
    <mergeCell ref="G126:H126"/>
    <mergeCell ref="B127:B128"/>
    <mergeCell ref="G127:G128"/>
    <mergeCell ref="H127:H128"/>
    <mergeCell ref="D137:D139"/>
    <mergeCell ref="F137:F139"/>
    <mergeCell ref="G137:H137"/>
    <mergeCell ref="B138:B139"/>
    <mergeCell ref="G138:G139"/>
    <mergeCell ref="H138:H139"/>
    <mergeCell ref="D145:D147"/>
    <mergeCell ref="F145:F147"/>
    <mergeCell ref="G145:H145"/>
    <mergeCell ref="B146:B147"/>
    <mergeCell ref="G146:G147"/>
    <mergeCell ref="H146:H147"/>
    <mergeCell ref="D156:D158"/>
    <mergeCell ref="F156:F158"/>
    <mergeCell ref="G156:H156"/>
    <mergeCell ref="B157:B158"/>
    <mergeCell ref="G157:G158"/>
    <mergeCell ref="H157:H158"/>
    <mergeCell ref="C168:F168"/>
    <mergeCell ref="C169:F169"/>
    <mergeCell ref="C171:F171"/>
    <mergeCell ref="C173:F173"/>
    <mergeCell ref="C174:F174"/>
    <mergeCell ref="C175:F175"/>
    <mergeCell ref="C177:F177"/>
    <mergeCell ref="C179:F179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3" manualBreakCount="3">
    <brk id="62" max="255" man="1"/>
    <brk id="105" max="255" man="1"/>
    <brk id="12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2"/>
  <sheetViews>
    <sheetView workbookViewId="0" topLeftCell="A16">
      <selection activeCell="E136" sqref="E136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  <col min="12" max="12" width="11.710937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561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4.04</v>
      </c>
      <c r="H9" s="28">
        <f>ROUND(F9*G9,2)</f>
        <v>4595.42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1.53</v>
      </c>
      <c r="H10" s="28">
        <f>ROUND(F10*G10,2)</f>
        <v>2156.72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6752.139999999999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561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1.53</v>
      </c>
      <c r="H17" s="28">
        <f>ROUND(F17*G17,2)</f>
        <v>1617.47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1617.47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561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2.982</v>
      </c>
      <c r="H24" s="28">
        <f>ROUND(F24*G24,2)</f>
        <v>4240.08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2.982</v>
      </c>
      <c r="H25" s="28">
        <f>ROUND(F25*G25,2)</f>
        <v>3152.48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7392.5599999999995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561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0.6</v>
      </c>
      <c r="H33" s="28">
        <f>ROUND(F33*G33,2)</f>
        <v>1748.69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1910.45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561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/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9"/>
      <c r="H43" s="52"/>
    </row>
    <row r="44" spans="1:8" ht="12.75">
      <c r="A44" s="238"/>
      <c r="B44" s="238"/>
      <c r="C44" s="299" t="s">
        <v>43</v>
      </c>
      <c r="D44" s="149"/>
      <c r="E44" s="252"/>
      <c r="F44" s="240"/>
      <c r="G44" s="236"/>
      <c r="H44" s="300">
        <f>H42+H34+H26+H18+H11</f>
        <v>17861.86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561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>
        <v>0</v>
      </c>
      <c r="H54" s="28"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589.9813763839999</v>
      </c>
      <c r="G55" s="28">
        <v>7.5</v>
      </c>
      <c r="H55" s="28">
        <f aca="true" t="shared" si="0" ref="H55:H60">ROUND(F55*G55,2)</f>
        <v>4424.86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631.2994127360001</v>
      </c>
      <c r="G56" s="28">
        <v>24</v>
      </c>
      <c r="H56" s="28">
        <f t="shared" si="0"/>
        <v>15151.19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684.5120802560001</v>
      </c>
      <c r="G57" s="28">
        <v>23</v>
      </c>
      <c r="H57" s="28">
        <f t="shared" si="0"/>
        <v>15743.78</v>
      </c>
    </row>
    <row r="58" spans="1:8" ht="12.75">
      <c r="A58" s="22" t="s">
        <v>15</v>
      </c>
      <c r="B58" s="86">
        <v>18</v>
      </c>
      <c r="C58" s="89" t="s">
        <v>59</v>
      </c>
      <c r="D58" s="88"/>
      <c r="E58" s="31">
        <v>171.46</v>
      </c>
      <c r="F58" s="90">
        <v>815.378316608</v>
      </c>
      <c r="G58" s="28">
        <v>28</v>
      </c>
      <c r="H58" s="28">
        <f t="shared" si="0"/>
        <v>22830.59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849.762584128</v>
      </c>
      <c r="G59" s="28">
        <v>26</v>
      </c>
      <c r="H59" s="28">
        <f t="shared" si="0"/>
        <v>22093.83</v>
      </c>
    </row>
    <row r="60" spans="1:8" ht="12.75">
      <c r="A60" s="22" t="s">
        <v>15</v>
      </c>
      <c r="B60" s="86">
        <v>20</v>
      </c>
      <c r="C60" s="89" t="s">
        <v>61</v>
      </c>
      <c r="D60" s="88"/>
      <c r="E60" s="31">
        <v>199.87</v>
      </c>
      <c r="F60" s="90">
        <v>902.61662048</v>
      </c>
      <c r="G60" s="28">
        <v>24</v>
      </c>
      <c r="H60" s="28">
        <f t="shared" si="0"/>
        <v>21662.8</v>
      </c>
    </row>
    <row r="61" spans="1:8" ht="12.75">
      <c r="A61" s="22"/>
      <c r="B61" s="86"/>
      <c r="C61" s="89"/>
      <c r="D61" s="88"/>
      <c r="E61" s="31"/>
      <c r="F61" s="90"/>
      <c r="G61" s="28"/>
      <c r="H61" s="28">
        <f>ROUND(F61*G61,2)</f>
        <v>0</v>
      </c>
    </row>
    <row r="62" spans="1:8" ht="12.75">
      <c r="A62" s="22" t="s">
        <v>15</v>
      </c>
      <c r="B62" s="86">
        <v>25</v>
      </c>
      <c r="C62" s="89" t="s">
        <v>64</v>
      </c>
      <c r="D62" s="88"/>
      <c r="E62" s="31">
        <v>450.77</v>
      </c>
      <c r="F62" s="90">
        <v>1116.3240482680003</v>
      </c>
      <c r="G62" s="28">
        <v>1.5</v>
      </c>
      <c r="H62" s="28">
        <f>ROUND(F62*G62,2)</f>
        <v>1674.49</v>
      </c>
    </row>
    <row r="63" spans="1:8" ht="12.75">
      <c r="A63" s="22" t="s">
        <v>15</v>
      </c>
      <c r="B63" s="86"/>
      <c r="C63" s="87" t="s">
        <v>67</v>
      </c>
      <c r="D63" s="88" t="s">
        <v>55</v>
      </c>
      <c r="E63" s="31"/>
      <c r="F63" s="31"/>
      <c r="G63" s="26"/>
      <c r="H63" s="164"/>
    </row>
    <row r="64" spans="1:8" ht="12.75">
      <c r="A64" s="22" t="s">
        <v>15</v>
      </c>
      <c r="B64" s="86">
        <v>34</v>
      </c>
      <c r="C64" s="89" t="s">
        <v>66</v>
      </c>
      <c r="D64" s="88"/>
      <c r="E64" s="31">
        <v>308.32</v>
      </c>
      <c r="F64" s="90">
        <v>976.9461832000001</v>
      </c>
      <c r="G64" s="28">
        <v>2</v>
      </c>
      <c r="H64" s="28">
        <f>ROUND(F64*G64,2)</f>
        <v>1953.89</v>
      </c>
    </row>
    <row r="65" spans="1:8" ht="12.75">
      <c r="A65" s="22" t="s">
        <v>15</v>
      </c>
      <c r="B65" s="86">
        <v>35</v>
      </c>
      <c r="C65" s="87" t="s">
        <v>68</v>
      </c>
      <c r="D65" s="88" t="s">
        <v>69</v>
      </c>
      <c r="E65" s="31">
        <v>13.1</v>
      </c>
      <c r="F65" s="90">
        <v>148.86607922</v>
      </c>
      <c r="G65" s="28">
        <v>1</v>
      </c>
      <c r="H65" s="28">
        <f>ROUND(F65*G65,2)</f>
        <v>148.87</v>
      </c>
    </row>
    <row r="66" spans="1:8" ht="12.75">
      <c r="A66" s="22" t="s">
        <v>15</v>
      </c>
      <c r="B66" s="86"/>
      <c r="C66" s="87" t="s">
        <v>70</v>
      </c>
      <c r="D66" s="88" t="s">
        <v>71</v>
      </c>
      <c r="E66" s="31"/>
      <c r="F66" s="31"/>
      <c r="G66" s="26"/>
      <c r="H66" s="165"/>
    </row>
    <row r="67" spans="1:8" ht="12.75">
      <c r="A67" s="22" t="s">
        <v>15</v>
      </c>
      <c r="B67" s="86">
        <v>40</v>
      </c>
      <c r="C67" s="89" t="s">
        <v>72</v>
      </c>
      <c r="D67" s="88"/>
      <c r="E67" s="31">
        <v>70.92</v>
      </c>
      <c r="F67" s="90">
        <v>217.09327922</v>
      </c>
      <c r="G67" s="28">
        <v>2</v>
      </c>
      <c r="H67" s="28">
        <f aca="true" t="shared" si="1" ref="H67:H75">ROUND(F67*G67,2)</f>
        <v>434.19</v>
      </c>
    </row>
    <row r="68" spans="1:8" ht="12.75">
      <c r="A68" s="22" t="s">
        <v>15</v>
      </c>
      <c r="B68" s="86">
        <v>53</v>
      </c>
      <c r="C68" s="87" t="s">
        <v>78</v>
      </c>
      <c r="D68" s="88" t="s">
        <v>33</v>
      </c>
      <c r="E68" s="31">
        <v>92.22</v>
      </c>
      <c r="F68" s="90">
        <v>237.400690416</v>
      </c>
      <c r="G68" s="28">
        <v>24</v>
      </c>
      <c r="H68" s="28">
        <f t="shared" si="1"/>
        <v>5697.62</v>
      </c>
    </row>
    <row r="69" spans="1:8" ht="12.75">
      <c r="A69" s="22" t="s">
        <v>15</v>
      </c>
      <c r="B69" s="86">
        <v>54</v>
      </c>
      <c r="C69" s="87" t="s">
        <v>79</v>
      </c>
      <c r="D69" s="88" t="s">
        <v>33</v>
      </c>
      <c r="E69" s="31">
        <v>245.01</v>
      </c>
      <c r="F69" s="90">
        <v>417.69189041600004</v>
      </c>
      <c r="G69" s="28">
        <v>18</v>
      </c>
      <c r="H69" s="28">
        <f t="shared" si="1"/>
        <v>7518.45</v>
      </c>
    </row>
    <row r="70" spans="1:8" ht="12.75">
      <c r="A70" s="38" t="s">
        <v>15</v>
      </c>
      <c r="B70" s="86">
        <v>66</v>
      </c>
      <c r="C70" s="87" t="s">
        <v>84</v>
      </c>
      <c r="D70" s="88" t="s">
        <v>33</v>
      </c>
      <c r="E70" s="31">
        <v>21.59</v>
      </c>
      <c r="F70" s="90">
        <v>116.40959925199999</v>
      </c>
      <c r="G70" s="28">
        <v>42</v>
      </c>
      <c r="H70" s="28">
        <f t="shared" si="1"/>
        <v>4889.2</v>
      </c>
    </row>
    <row r="71" spans="1:8" ht="12.75">
      <c r="A71" s="38" t="s">
        <v>15</v>
      </c>
      <c r="B71" s="92">
        <v>67</v>
      </c>
      <c r="C71" s="87" t="s">
        <v>85</v>
      </c>
      <c r="D71" s="88" t="s">
        <v>33</v>
      </c>
      <c r="E71" s="31">
        <v>11.31</v>
      </c>
      <c r="F71" s="90">
        <v>48.59463285600002</v>
      </c>
      <c r="G71" s="28">
        <v>210</v>
      </c>
      <c r="H71" s="28">
        <f t="shared" si="1"/>
        <v>10204.87</v>
      </c>
    </row>
    <row r="72" spans="1:8" ht="12.75">
      <c r="A72" s="38" t="s">
        <v>15</v>
      </c>
      <c r="B72" s="86">
        <v>78</v>
      </c>
      <c r="C72" s="87" t="s">
        <v>86</v>
      </c>
      <c r="D72" s="88" t="s">
        <v>87</v>
      </c>
      <c r="E72" s="31">
        <v>8.61</v>
      </c>
      <c r="F72" s="90">
        <v>44.460143228</v>
      </c>
      <c r="G72" s="28">
        <v>1</v>
      </c>
      <c r="H72" s="28">
        <f t="shared" si="1"/>
        <v>44.46</v>
      </c>
    </row>
    <row r="73" spans="1:8" ht="12.75">
      <c r="A73" s="38" t="s">
        <v>15</v>
      </c>
      <c r="B73" s="92">
        <v>79</v>
      </c>
      <c r="C73" s="87" t="s">
        <v>506</v>
      </c>
      <c r="D73" s="88" t="s">
        <v>102</v>
      </c>
      <c r="E73" s="31">
        <v>4.59</v>
      </c>
      <c r="F73" s="90">
        <v>115.33397890400003</v>
      </c>
      <c r="G73" s="28">
        <v>1</v>
      </c>
      <c r="H73" s="28">
        <f t="shared" si="1"/>
        <v>115.33</v>
      </c>
    </row>
    <row r="74" spans="1:8" ht="12.75">
      <c r="A74" s="38" t="s">
        <v>15</v>
      </c>
      <c r="B74" s="86">
        <v>90</v>
      </c>
      <c r="C74" s="87" t="s">
        <v>90</v>
      </c>
      <c r="D74" s="93" t="s">
        <v>91</v>
      </c>
      <c r="E74" s="59">
        <v>140.87</v>
      </c>
      <c r="F74" s="90">
        <v>544.032750904</v>
      </c>
      <c r="G74" s="28">
        <v>2</v>
      </c>
      <c r="H74" s="28">
        <f t="shared" si="1"/>
        <v>1088.07</v>
      </c>
    </row>
    <row r="75" spans="1:8" ht="12.75">
      <c r="A75" s="38" t="s">
        <v>15</v>
      </c>
      <c r="B75" s="92">
        <v>91</v>
      </c>
      <c r="C75" s="87" t="s">
        <v>92</v>
      </c>
      <c r="D75" s="93" t="s">
        <v>41</v>
      </c>
      <c r="E75" s="59"/>
      <c r="F75" s="90">
        <v>99.50326330000001</v>
      </c>
      <c r="G75" s="28">
        <v>4</v>
      </c>
      <c r="H75" s="28">
        <f t="shared" si="1"/>
        <v>398.01</v>
      </c>
    </row>
    <row r="76" spans="1:8" ht="12.75">
      <c r="A76" s="38" t="s">
        <v>96</v>
      </c>
      <c r="B76" s="94">
        <v>111</v>
      </c>
      <c r="C76" s="29" t="s">
        <v>99</v>
      </c>
      <c r="D76" s="30" t="s">
        <v>100</v>
      </c>
      <c r="E76" s="95"/>
      <c r="F76" s="90"/>
      <c r="G76" s="28">
        <v>0</v>
      </c>
      <c r="H76" s="28">
        <v>0</v>
      </c>
    </row>
    <row r="77" spans="1:8" ht="12.75">
      <c r="A77" s="38" t="s">
        <v>96</v>
      </c>
      <c r="B77" s="94">
        <v>112</v>
      </c>
      <c r="C77" s="96" t="s">
        <v>101</v>
      </c>
      <c r="D77" s="30" t="s">
        <v>102</v>
      </c>
      <c r="E77" s="95">
        <v>12.03</v>
      </c>
      <c r="F77" s="90">
        <v>127.68838868200002</v>
      </c>
      <c r="G77" s="28">
        <v>5</v>
      </c>
      <c r="H77" s="28">
        <f>ROUND(F77*G77,2)</f>
        <v>638.44</v>
      </c>
    </row>
    <row r="78" spans="1:8" ht="12.75">
      <c r="A78" s="38" t="s">
        <v>96</v>
      </c>
      <c r="B78" s="94"/>
      <c r="C78" s="29" t="s">
        <v>103</v>
      </c>
      <c r="D78" s="30"/>
      <c r="E78" s="95"/>
      <c r="F78" s="95">
        <v>206.96678766400004</v>
      </c>
      <c r="G78" s="28">
        <v>152.84</v>
      </c>
      <c r="H78" s="28">
        <f>ROUND(F78*G78,2)</f>
        <v>31632.8</v>
      </c>
    </row>
    <row r="79" spans="1:8" ht="12.75">
      <c r="A79" s="97"/>
      <c r="B79" s="98"/>
      <c r="C79" s="99"/>
      <c r="D79" s="100"/>
      <c r="E79" s="2"/>
      <c r="F79" s="40"/>
      <c r="G79" s="101"/>
      <c r="H79" s="37">
        <f>SUM(H55:H78)</f>
        <v>168345.74</v>
      </c>
    </row>
    <row r="80" spans="1:8" ht="12.75">
      <c r="A80" s="97"/>
      <c r="B80" s="98"/>
      <c r="C80" s="35"/>
      <c r="D80" s="100"/>
      <c r="E80" s="2"/>
      <c r="F80" s="2"/>
      <c r="G80" s="101"/>
      <c r="H80" s="10"/>
    </row>
    <row r="81" spans="1:8" ht="12.75">
      <c r="A81" s="97"/>
      <c r="B81" s="98"/>
      <c r="C81" s="179"/>
      <c r="D81" s="98"/>
      <c r="E81" s="2"/>
      <c r="F81" s="2"/>
      <c r="G81" s="177"/>
      <c r="H81" s="178"/>
    </row>
    <row r="82" spans="1:8" ht="12.75">
      <c r="A82" s="67" t="s">
        <v>112</v>
      </c>
      <c r="B82" s="68"/>
      <c r="C82" s="69"/>
      <c r="D82" s="70"/>
      <c r="E82" s="70"/>
      <c r="F82" s="71"/>
      <c r="G82" s="100"/>
      <c r="H82" s="73"/>
    </row>
    <row r="83" spans="1:8" ht="12.75" customHeight="1">
      <c r="A83" s="74" t="s">
        <v>48</v>
      </c>
      <c r="B83" s="74" t="s">
        <v>48</v>
      </c>
      <c r="C83" s="75"/>
      <c r="D83" s="11" t="s">
        <v>49</v>
      </c>
      <c r="E83" s="74" t="s">
        <v>8</v>
      </c>
      <c r="F83" s="102" t="s">
        <v>9</v>
      </c>
      <c r="G83" s="17" t="s">
        <v>561</v>
      </c>
      <c r="H83" s="17"/>
    </row>
    <row r="84" spans="1:8" ht="12.75" customHeight="1">
      <c r="A84" s="77" t="s">
        <v>50</v>
      </c>
      <c r="B84" s="78" t="s">
        <v>51</v>
      </c>
      <c r="C84" s="79" t="s">
        <v>6</v>
      </c>
      <c r="D84" s="11"/>
      <c r="E84" s="77" t="s">
        <v>11</v>
      </c>
      <c r="F84" s="103" t="s">
        <v>52</v>
      </c>
      <c r="G84" s="81" t="s">
        <v>12</v>
      </c>
      <c r="H84" s="82" t="s">
        <v>13</v>
      </c>
    </row>
    <row r="85" spans="1:8" ht="12.75">
      <c r="A85" s="83" t="s">
        <v>53</v>
      </c>
      <c r="B85" s="78"/>
      <c r="C85" s="84"/>
      <c r="D85" s="11"/>
      <c r="E85" s="83" t="s">
        <v>14</v>
      </c>
      <c r="F85" s="104"/>
      <c r="G85" s="81"/>
      <c r="H85" s="82"/>
    </row>
    <row r="86" spans="1:8" ht="12.75">
      <c r="A86" s="38" t="s">
        <v>21</v>
      </c>
      <c r="B86" s="92">
        <v>19</v>
      </c>
      <c r="C86" s="87" t="s">
        <v>234</v>
      </c>
      <c r="D86" s="88" t="s">
        <v>126</v>
      </c>
      <c r="E86" s="31">
        <v>37.02</v>
      </c>
      <c r="F86" s="31">
        <v>57.188568460000006</v>
      </c>
      <c r="G86" s="28">
        <v>29</v>
      </c>
      <c r="H86" s="28">
        <f>ROUND(F86*G86,2)</f>
        <v>1658.47</v>
      </c>
    </row>
    <row r="87" spans="1:8" ht="12.75">
      <c r="A87" s="38" t="s">
        <v>21</v>
      </c>
      <c r="B87" s="92">
        <v>29</v>
      </c>
      <c r="C87" s="87" t="s">
        <v>235</v>
      </c>
      <c r="D87" s="88" t="s">
        <v>126</v>
      </c>
      <c r="E87" s="31">
        <v>38.51</v>
      </c>
      <c r="F87" s="31">
        <v>195.24431811199997</v>
      </c>
      <c r="G87" s="28">
        <v>56</v>
      </c>
      <c r="H87" s="28">
        <f>ROUND(F87*G87,2)</f>
        <v>10933.68</v>
      </c>
    </row>
    <row r="88" spans="1:8" ht="12.75">
      <c r="A88" s="38" t="s">
        <v>21</v>
      </c>
      <c r="B88" s="92">
        <v>30</v>
      </c>
      <c r="C88" s="87" t="s">
        <v>236</v>
      </c>
      <c r="D88" s="88" t="s">
        <v>167</v>
      </c>
      <c r="E88" s="31">
        <v>77.92</v>
      </c>
      <c r="F88" s="31">
        <v>154.526463172</v>
      </c>
      <c r="G88" s="28">
        <v>26</v>
      </c>
      <c r="H88" s="28">
        <f>ROUND(F88*G88,2)</f>
        <v>4017.69</v>
      </c>
    </row>
    <row r="89" spans="1:8" ht="12.75">
      <c r="A89" s="38" t="s">
        <v>21</v>
      </c>
      <c r="B89" s="86">
        <v>61</v>
      </c>
      <c r="C89" s="29" t="s">
        <v>241</v>
      </c>
      <c r="D89" s="30" t="s">
        <v>242</v>
      </c>
      <c r="E89" s="95"/>
      <c r="F89" s="95">
        <v>71.736375392</v>
      </c>
      <c r="G89" s="28">
        <v>34</v>
      </c>
      <c r="H89" s="28">
        <f>ROUND(F89*G89,2)</f>
        <v>2439.04</v>
      </c>
    </row>
    <row r="90" spans="1:8" ht="12.75">
      <c r="A90" s="98"/>
      <c r="B90" s="98"/>
      <c r="C90" s="42" t="s">
        <v>19</v>
      </c>
      <c r="D90" s="106"/>
      <c r="E90" s="2"/>
      <c r="F90" s="2"/>
      <c r="G90" s="107"/>
      <c r="H90" s="108">
        <f>SUM(H86:H89)</f>
        <v>19048.88</v>
      </c>
    </row>
    <row r="91" spans="1:8" ht="12.75">
      <c r="A91" s="98"/>
      <c r="B91" s="98"/>
      <c r="C91" s="42"/>
      <c r="D91" s="106"/>
      <c r="E91" s="2"/>
      <c r="F91" s="2"/>
      <c r="G91" s="107"/>
      <c r="H91" s="48"/>
    </row>
    <row r="92" spans="1:8" ht="12.75">
      <c r="A92" s="98"/>
      <c r="B92" s="98"/>
      <c r="C92" s="118" t="s">
        <v>30</v>
      </c>
      <c r="D92" s="119"/>
      <c r="E92" s="2"/>
      <c r="F92" s="2"/>
      <c r="G92" s="120"/>
      <c r="H92" s="111"/>
    </row>
    <row r="93" spans="1:8" ht="12.75" customHeight="1">
      <c r="A93" s="74" t="s">
        <v>48</v>
      </c>
      <c r="B93" s="74" t="s">
        <v>48</v>
      </c>
      <c r="C93" s="75"/>
      <c r="D93" s="11" t="s">
        <v>49</v>
      </c>
      <c r="E93" s="74" t="s">
        <v>8</v>
      </c>
      <c r="F93" s="102" t="s">
        <v>9</v>
      </c>
      <c r="G93" s="17" t="s">
        <v>561</v>
      </c>
      <c r="H93" s="17"/>
    </row>
    <row r="94" spans="1:8" ht="12.75" customHeight="1">
      <c r="A94" s="77" t="s">
        <v>50</v>
      </c>
      <c r="B94" s="78" t="s">
        <v>51</v>
      </c>
      <c r="C94" s="79" t="s">
        <v>6</v>
      </c>
      <c r="D94" s="11"/>
      <c r="E94" s="77" t="s">
        <v>11</v>
      </c>
      <c r="F94" s="103" t="s">
        <v>52</v>
      </c>
      <c r="G94" s="81" t="s">
        <v>12</v>
      </c>
      <c r="H94" s="82" t="s">
        <v>13</v>
      </c>
    </row>
    <row r="95" spans="1:8" ht="12.75">
      <c r="A95" s="83" t="s">
        <v>53</v>
      </c>
      <c r="B95" s="78"/>
      <c r="C95" s="84"/>
      <c r="D95" s="11"/>
      <c r="E95" s="83" t="s">
        <v>14</v>
      </c>
      <c r="F95" s="104"/>
      <c r="G95" s="81"/>
      <c r="H95" s="82"/>
    </row>
    <row r="96" spans="1:8" ht="12.75">
      <c r="A96" s="112" t="s">
        <v>31</v>
      </c>
      <c r="B96" s="113"/>
      <c r="C96" s="87" t="s">
        <v>140</v>
      </c>
      <c r="D96" s="88"/>
      <c r="E96" s="31"/>
      <c r="F96" s="31"/>
      <c r="G96" s="26"/>
      <c r="H96" s="121"/>
    </row>
    <row r="97" spans="1:8" ht="12.75">
      <c r="A97" s="112" t="s">
        <v>31</v>
      </c>
      <c r="B97" s="113">
        <v>1</v>
      </c>
      <c r="C97" s="89" t="s">
        <v>141</v>
      </c>
      <c r="D97" s="88" t="s">
        <v>142</v>
      </c>
      <c r="E97" s="31">
        <v>61.99</v>
      </c>
      <c r="F97" s="31">
        <v>121.02360538</v>
      </c>
      <c r="G97" s="28">
        <v>42</v>
      </c>
      <c r="H97" s="28">
        <f aca="true" t="shared" si="2" ref="H97:H108">ROUND(F97*G97,2)</f>
        <v>5082.99</v>
      </c>
    </row>
    <row r="98" spans="1:8" ht="12.75">
      <c r="A98" s="112" t="s">
        <v>31</v>
      </c>
      <c r="B98" s="113">
        <v>4</v>
      </c>
      <c r="C98" s="87" t="s">
        <v>145</v>
      </c>
      <c r="D98" s="88" t="s">
        <v>33</v>
      </c>
      <c r="E98" s="31">
        <v>70.02</v>
      </c>
      <c r="F98" s="31">
        <v>106.42494322799999</v>
      </c>
      <c r="G98" s="28">
        <v>3</v>
      </c>
      <c r="H98" s="28">
        <f t="shared" si="2"/>
        <v>319.27</v>
      </c>
    </row>
    <row r="99" spans="1:8" ht="12.75">
      <c r="A99" s="112" t="s">
        <v>31</v>
      </c>
      <c r="B99" s="113">
        <v>5</v>
      </c>
      <c r="C99" s="87" t="s">
        <v>146</v>
      </c>
      <c r="D99" s="88" t="s">
        <v>33</v>
      </c>
      <c r="E99" s="31">
        <v>112.91</v>
      </c>
      <c r="F99" s="31">
        <v>358.333499442</v>
      </c>
      <c r="G99" s="28">
        <v>2</v>
      </c>
      <c r="H99" s="28">
        <f t="shared" si="2"/>
        <v>716.67</v>
      </c>
    </row>
    <row r="100" spans="1:8" ht="12.75">
      <c r="A100" s="112" t="s">
        <v>31</v>
      </c>
      <c r="B100" s="113">
        <v>9</v>
      </c>
      <c r="C100" s="87" t="s">
        <v>533</v>
      </c>
      <c r="D100" s="88" t="s">
        <v>149</v>
      </c>
      <c r="E100" s="31">
        <v>26.26</v>
      </c>
      <c r="F100" s="31">
        <v>70.88112745800001</v>
      </c>
      <c r="G100" s="28">
        <v>1</v>
      </c>
      <c r="H100" s="28">
        <f t="shared" si="2"/>
        <v>70.88</v>
      </c>
    </row>
    <row r="101" spans="1:8" ht="12.75">
      <c r="A101" s="112" t="s">
        <v>31</v>
      </c>
      <c r="B101" s="113">
        <v>10</v>
      </c>
      <c r="C101" s="87" t="s">
        <v>150</v>
      </c>
      <c r="D101" s="88" t="s">
        <v>151</v>
      </c>
      <c r="E101" s="31">
        <v>243.51</v>
      </c>
      <c r="F101" s="31">
        <v>382.31528237400005</v>
      </c>
      <c r="G101" s="28">
        <v>1</v>
      </c>
      <c r="H101" s="28">
        <f t="shared" si="2"/>
        <v>382.32</v>
      </c>
    </row>
    <row r="102" spans="1:8" ht="12.75">
      <c r="A102" s="112" t="s">
        <v>31</v>
      </c>
      <c r="B102" s="113">
        <v>11</v>
      </c>
      <c r="C102" s="87" t="s">
        <v>152</v>
      </c>
      <c r="D102" s="88" t="s">
        <v>153</v>
      </c>
      <c r="E102" s="31">
        <v>2625.7</v>
      </c>
      <c r="F102" s="31">
        <v>2761.64490538</v>
      </c>
      <c r="G102" s="28">
        <v>1</v>
      </c>
      <c r="H102" s="28">
        <f t="shared" si="2"/>
        <v>2761.64</v>
      </c>
    </row>
    <row r="103" spans="1:8" ht="12.75">
      <c r="A103" s="112" t="s">
        <v>31</v>
      </c>
      <c r="B103" s="113">
        <v>17</v>
      </c>
      <c r="C103" s="87" t="s">
        <v>155</v>
      </c>
      <c r="D103" s="115" t="s">
        <v>156</v>
      </c>
      <c r="E103" s="124">
        <v>367.61</v>
      </c>
      <c r="F103" s="40">
        <v>515.855672912</v>
      </c>
      <c r="G103" s="28">
        <v>6</v>
      </c>
      <c r="H103" s="28">
        <f t="shared" si="2"/>
        <v>3095.13</v>
      </c>
    </row>
    <row r="104" spans="1:8" ht="12.75">
      <c r="A104" s="112" t="s">
        <v>31</v>
      </c>
      <c r="B104" s="113">
        <v>19</v>
      </c>
      <c r="C104" s="87" t="s">
        <v>224</v>
      </c>
      <c r="D104" s="88" t="s">
        <v>33</v>
      </c>
      <c r="E104" s="26">
        <v>154.06</v>
      </c>
      <c r="F104" s="31">
        <v>179.645565306</v>
      </c>
      <c r="G104" s="28"/>
      <c r="H104" s="28">
        <f t="shared" si="2"/>
        <v>0</v>
      </c>
    </row>
    <row r="105" spans="1:8" ht="12.75">
      <c r="A105" s="112" t="s">
        <v>31</v>
      </c>
      <c r="B105" s="113">
        <v>20</v>
      </c>
      <c r="C105" s="87" t="s">
        <v>158</v>
      </c>
      <c r="D105" s="88" t="s">
        <v>33</v>
      </c>
      <c r="E105" s="26">
        <v>9.62</v>
      </c>
      <c r="F105" s="31">
        <v>30.872365306</v>
      </c>
      <c r="G105" s="28"/>
      <c r="H105" s="28">
        <f t="shared" si="2"/>
        <v>0</v>
      </c>
    </row>
    <row r="106" spans="1:8" ht="12.75">
      <c r="A106" s="112" t="s">
        <v>31</v>
      </c>
      <c r="B106" s="113">
        <v>25</v>
      </c>
      <c r="C106" s="87" t="s">
        <v>403</v>
      </c>
      <c r="D106" s="88" t="s">
        <v>71</v>
      </c>
      <c r="E106" s="31"/>
      <c r="F106" s="31">
        <v>118.15940445200002</v>
      </c>
      <c r="G106" s="28">
        <v>1</v>
      </c>
      <c r="H106" s="28">
        <f t="shared" si="2"/>
        <v>118.16</v>
      </c>
    </row>
    <row r="107" spans="1:8" ht="12.75">
      <c r="A107" s="112" t="s">
        <v>31</v>
      </c>
      <c r="B107" s="113">
        <v>43</v>
      </c>
      <c r="C107" s="87" t="s">
        <v>469</v>
      </c>
      <c r="D107" s="93" t="s">
        <v>470</v>
      </c>
      <c r="E107" s="59"/>
      <c r="F107" s="40">
        <v>127.68838868200002</v>
      </c>
      <c r="G107" s="28">
        <v>1</v>
      </c>
      <c r="H107" s="28">
        <f t="shared" si="2"/>
        <v>127.69</v>
      </c>
    </row>
    <row r="108" spans="1:8" ht="12.75">
      <c r="A108" s="112" t="s">
        <v>31</v>
      </c>
      <c r="B108" s="113">
        <v>52</v>
      </c>
      <c r="C108" s="87" t="s">
        <v>417</v>
      </c>
      <c r="D108" s="88" t="s">
        <v>33</v>
      </c>
      <c r="E108" s="31">
        <v>1312.86</v>
      </c>
      <c r="F108" s="31">
        <v>1497.0863602959998</v>
      </c>
      <c r="G108" s="28">
        <v>1</v>
      </c>
      <c r="H108" s="28">
        <f t="shared" si="2"/>
        <v>1497.09</v>
      </c>
    </row>
    <row r="109" spans="1:8" ht="12.75">
      <c r="A109" s="98"/>
      <c r="B109" s="98"/>
      <c r="C109" s="42" t="s">
        <v>19</v>
      </c>
      <c r="D109" s="106"/>
      <c r="E109" s="2"/>
      <c r="F109" s="2"/>
      <c r="G109" s="107"/>
      <c r="H109" s="108">
        <f>SUM(H97:H108)</f>
        <v>14171.839999999998</v>
      </c>
    </row>
    <row r="110" spans="1:8" ht="12.75">
      <c r="A110" s="98"/>
      <c r="B110" s="98"/>
      <c r="C110" s="42"/>
      <c r="D110" s="153"/>
      <c r="E110" s="153"/>
      <c r="F110" s="114"/>
      <c r="G110" s="114"/>
      <c r="H110" s="48"/>
    </row>
    <row r="111" spans="1:8" ht="12.75">
      <c r="A111" s="67" t="s">
        <v>162</v>
      </c>
      <c r="B111" s="68"/>
      <c r="C111" s="69"/>
      <c r="D111" s="70"/>
      <c r="E111" s="70"/>
      <c r="F111" s="109"/>
      <c r="G111" s="107"/>
      <c r="H111" s="48"/>
    </row>
    <row r="112" spans="1:8" ht="13.5" customHeight="1">
      <c r="A112" s="74" t="s">
        <v>48</v>
      </c>
      <c r="B112" s="74" t="s">
        <v>48</v>
      </c>
      <c r="C112" s="75"/>
      <c r="D112" s="11" t="s">
        <v>49</v>
      </c>
      <c r="E112" s="74" t="s">
        <v>8</v>
      </c>
      <c r="F112" s="102" t="s">
        <v>9</v>
      </c>
      <c r="G112" s="17" t="s">
        <v>561</v>
      </c>
      <c r="H112" s="17"/>
    </row>
    <row r="113" spans="1:8" ht="12.75" customHeight="1">
      <c r="A113" s="77" t="s">
        <v>50</v>
      </c>
      <c r="B113" s="78" t="s">
        <v>51</v>
      </c>
      <c r="C113" s="79" t="s">
        <v>6</v>
      </c>
      <c r="D113" s="11"/>
      <c r="E113" s="77" t="s">
        <v>11</v>
      </c>
      <c r="F113" s="103" t="s">
        <v>52</v>
      </c>
      <c r="G113" s="81" t="s">
        <v>12</v>
      </c>
      <c r="H113" s="82" t="s">
        <v>13</v>
      </c>
    </row>
    <row r="114" spans="1:8" ht="12.75">
      <c r="A114" s="83" t="s">
        <v>53</v>
      </c>
      <c r="B114" s="78"/>
      <c r="C114" s="84"/>
      <c r="D114" s="11"/>
      <c r="E114" s="83" t="s">
        <v>14</v>
      </c>
      <c r="F114" s="104"/>
      <c r="G114" s="81"/>
      <c r="H114" s="82"/>
    </row>
    <row r="115" spans="1:8" ht="12.75">
      <c r="A115" s="112" t="s">
        <v>163</v>
      </c>
      <c r="B115" s="113">
        <v>3</v>
      </c>
      <c r="C115" s="87" t="s">
        <v>280</v>
      </c>
      <c r="D115" s="88" t="s">
        <v>278</v>
      </c>
      <c r="E115" s="31"/>
      <c r="F115" s="31">
        <v>643.7220252000001</v>
      </c>
      <c r="G115" s="28"/>
      <c r="H115" s="28">
        <f aca="true" t="shared" si="3" ref="H115:H121">ROUND(F115*G115,2)</f>
        <v>0</v>
      </c>
    </row>
    <row r="116" spans="1:8" ht="12.75">
      <c r="A116" s="112" t="s">
        <v>163</v>
      </c>
      <c r="B116" s="125">
        <v>9</v>
      </c>
      <c r="C116" s="87" t="s">
        <v>164</v>
      </c>
      <c r="D116" s="88" t="s">
        <v>165</v>
      </c>
      <c r="E116" s="31">
        <v>32.84</v>
      </c>
      <c r="F116" s="31">
        <v>171.042572912</v>
      </c>
      <c r="G116" s="28"/>
      <c r="H116" s="28">
        <f t="shared" si="3"/>
        <v>0</v>
      </c>
    </row>
    <row r="117" spans="1:8" ht="12.75">
      <c r="A117" s="112" t="s">
        <v>163</v>
      </c>
      <c r="B117" s="113">
        <v>12</v>
      </c>
      <c r="C117" s="87" t="s">
        <v>166</v>
      </c>
      <c r="D117" s="88" t="s">
        <v>167</v>
      </c>
      <c r="E117" s="31">
        <v>52.07</v>
      </c>
      <c r="F117" s="31">
        <v>180.950151152</v>
      </c>
      <c r="G117" s="28"/>
      <c r="H117" s="28">
        <f t="shared" si="3"/>
        <v>0</v>
      </c>
    </row>
    <row r="118" spans="1:8" ht="12.75">
      <c r="A118" s="112" t="s">
        <v>163</v>
      </c>
      <c r="B118" s="91"/>
      <c r="C118" s="87" t="s">
        <v>168</v>
      </c>
      <c r="D118" s="93"/>
      <c r="E118" s="93"/>
      <c r="F118" s="40">
        <v>0</v>
      </c>
      <c r="G118" s="28">
        <v>0</v>
      </c>
      <c r="H118" s="28">
        <f t="shared" si="3"/>
        <v>0</v>
      </c>
    </row>
    <row r="119" spans="1:8" ht="12.75">
      <c r="A119" s="112" t="s">
        <v>163</v>
      </c>
      <c r="B119" s="91">
        <v>40</v>
      </c>
      <c r="C119" s="89" t="s">
        <v>250</v>
      </c>
      <c r="D119" s="93" t="s">
        <v>170</v>
      </c>
      <c r="E119" s="59">
        <v>4.12</v>
      </c>
      <c r="F119" s="40">
        <v>231.03342467399997</v>
      </c>
      <c r="G119" s="28">
        <v>1</v>
      </c>
      <c r="H119" s="28">
        <f t="shared" si="3"/>
        <v>231.03</v>
      </c>
    </row>
    <row r="120" spans="1:8" ht="12.75">
      <c r="A120" s="185" t="s">
        <v>163</v>
      </c>
      <c r="B120" s="91">
        <v>49</v>
      </c>
      <c r="C120" s="105" t="s">
        <v>288</v>
      </c>
      <c r="D120" s="93" t="s">
        <v>71</v>
      </c>
      <c r="E120" s="126"/>
      <c r="F120" s="40">
        <v>906.44</v>
      </c>
      <c r="G120" s="28">
        <v>2</v>
      </c>
      <c r="H120" s="28">
        <f t="shared" si="3"/>
        <v>1812.88</v>
      </c>
    </row>
    <row r="121" spans="1:8" ht="12.75">
      <c r="A121" s="22"/>
      <c r="B121" s="86">
        <v>50</v>
      </c>
      <c r="C121" s="105" t="s">
        <v>407</v>
      </c>
      <c r="D121" s="93" t="s">
        <v>172</v>
      </c>
      <c r="E121" s="126">
        <v>13.01</v>
      </c>
      <c r="F121" s="40">
        <v>123.84801205199999</v>
      </c>
      <c r="G121" s="28">
        <v>4</v>
      </c>
      <c r="H121" s="28">
        <f t="shared" si="3"/>
        <v>495.39</v>
      </c>
    </row>
    <row r="122" spans="1:8" ht="12.75">
      <c r="A122" s="98"/>
      <c r="B122" s="98"/>
      <c r="C122" s="42" t="s">
        <v>19</v>
      </c>
      <c r="D122" s="106"/>
      <c r="E122" s="106"/>
      <c r="F122" s="107"/>
      <c r="G122" s="128"/>
      <c r="H122" s="60">
        <f>SUM(H115:H121)</f>
        <v>2539.3</v>
      </c>
    </row>
    <row r="123" spans="1:8" ht="12.75">
      <c r="A123" s="98"/>
      <c r="B123" s="98"/>
      <c r="C123" s="42"/>
      <c r="D123" s="106"/>
      <c r="E123" s="106"/>
      <c r="F123" s="107"/>
      <c r="G123" s="170"/>
      <c r="H123" s="48"/>
    </row>
    <row r="124" spans="1:8" ht="12.75">
      <c r="A124" s="98"/>
      <c r="B124" s="98"/>
      <c r="C124" s="129" t="s">
        <v>36</v>
      </c>
      <c r="D124" s="57"/>
      <c r="E124" s="57"/>
      <c r="F124" s="57"/>
      <c r="G124" s="57"/>
      <c r="H124" s="58"/>
    </row>
    <row r="125" spans="1:8" ht="12.75" customHeight="1">
      <c r="A125" s="74" t="s">
        <v>48</v>
      </c>
      <c r="B125" s="74" t="s">
        <v>48</v>
      </c>
      <c r="C125" s="75"/>
      <c r="D125" s="11" t="s">
        <v>49</v>
      </c>
      <c r="E125" s="74" t="s">
        <v>8</v>
      </c>
      <c r="F125" s="130" t="s">
        <v>173</v>
      </c>
      <c r="G125" s="17" t="s">
        <v>561</v>
      </c>
      <c r="H125" s="17"/>
    </row>
    <row r="126" spans="1:8" ht="12.75" customHeight="1">
      <c r="A126" s="77" t="s">
        <v>50</v>
      </c>
      <c r="B126" s="78" t="s">
        <v>51</v>
      </c>
      <c r="C126" s="79" t="s">
        <v>6</v>
      </c>
      <c r="D126" s="11"/>
      <c r="E126" s="77" t="s">
        <v>11</v>
      </c>
      <c r="F126" s="130"/>
      <c r="G126" s="81" t="s">
        <v>12</v>
      </c>
      <c r="H126" s="82" t="s">
        <v>13</v>
      </c>
    </row>
    <row r="127" spans="1:8" ht="12.75">
      <c r="A127" s="83" t="s">
        <v>53</v>
      </c>
      <c r="B127" s="78"/>
      <c r="C127" s="84"/>
      <c r="D127" s="11"/>
      <c r="E127" s="83" t="s">
        <v>14</v>
      </c>
      <c r="F127" s="130"/>
      <c r="G127" s="81"/>
      <c r="H127" s="82"/>
    </row>
    <row r="128" spans="1:8" ht="12.75">
      <c r="A128" s="112" t="s">
        <v>37</v>
      </c>
      <c r="B128" s="113">
        <v>7</v>
      </c>
      <c r="C128" s="87" t="s">
        <v>509</v>
      </c>
      <c r="D128" s="93" t="s">
        <v>499</v>
      </c>
      <c r="E128" s="59"/>
      <c r="F128" s="40">
        <v>14.61</v>
      </c>
      <c r="G128" s="28">
        <v>14.9</v>
      </c>
      <c r="H128" s="28">
        <f>ROUND(F128*G128,2)</f>
        <v>217.69</v>
      </c>
    </row>
    <row r="129" spans="1:8" ht="12.75">
      <c r="A129" s="22" t="s">
        <v>37</v>
      </c>
      <c r="B129" s="22">
        <v>33</v>
      </c>
      <c r="C129" s="87" t="s">
        <v>174</v>
      </c>
      <c r="D129" s="115" t="s">
        <v>39</v>
      </c>
      <c r="E129" s="116">
        <v>3468.64</v>
      </c>
      <c r="F129" s="116">
        <v>4281.3</v>
      </c>
      <c r="G129" s="28">
        <v>1</v>
      </c>
      <c r="H129" s="28">
        <f>ROUND(F129*G129,2)</f>
        <v>4281.3</v>
      </c>
    </row>
    <row r="130" spans="1:8" ht="12.75">
      <c r="A130" s="22" t="s">
        <v>37</v>
      </c>
      <c r="B130" s="22">
        <v>36</v>
      </c>
      <c r="C130" s="87" t="s">
        <v>227</v>
      </c>
      <c r="D130" s="115" t="s">
        <v>39</v>
      </c>
      <c r="E130" s="171">
        <v>1294.07</v>
      </c>
      <c r="F130" s="171">
        <v>1637.32</v>
      </c>
      <c r="G130" s="28">
        <v>1</v>
      </c>
      <c r="H130" s="28">
        <f>ROUND(F130*G130,2)</f>
        <v>1637.32</v>
      </c>
    </row>
    <row r="131" spans="1:8" ht="12.75">
      <c r="A131" s="131"/>
      <c r="B131" s="131"/>
      <c r="C131" s="56" t="s">
        <v>19</v>
      </c>
      <c r="D131" s="132"/>
      <c r="E131" s="132"/>
      <c r="F131" s="133"/>
      <c r="G131" s="134"/>
      <c r="H131" s="108">
        <f>SUM(H128:H130)</f>
        <v>6136.3099999999995</v>
      </c>
    </row>
    <row r="132" spans="1:8" ht="12.75">
      <c r="A132" s="98"/>
      <c r="B132" s="98"/>
      <c r="C132" s="42"/>
      <c r="D132" s="106"/>
      <c r="E132" s="110"/>
      <c r="F132" s="107"/>
      <c r="G132" s="107"/>
      <c r="H132" s="48"/>
    </row>
    <row r="133" spans="1:8" ht="12.75" customHeight="1">
      <c r="A133" s="74" t="s">
        <v>48</v>
      </c>
      <c r="B133" s="74" t="s">
        <v>48</v>
      </c>
      <c r="C133" s="75"/>
      <c r="D133" s="11" t="s">
        <v>253</v>
      </c>
      <c r="E133" s="74" t="s">
        <v>9</v>
      </c>
      <c r="F133" s="130" t="s">
        <v>9</v>
      </c>
      <c r="G133" s="17" t="s">
        <v>561</v>
      </c>
      <c r="H133" s="17"/>
    </row>
    <row r="134" spans="1:8" ht="12.75" customHeight="1">
      <c r="A134" s="77" t="s">
        <v>50</v>
      </c>
      <c r="B134" s="78" t="s">
        <v>254</v>
      </c>
      <c r="C134" s="79" t="s">
        <v>6</v>
      </c>
      <c r="D134" s="11"/>
      <c r="E134" s="77" t="s">
        <v>52</v>
      </c>
      <c r="F134" s="130" t="s">
        <v>52</v>
      </c>
      <c r="G134" s="81" t="s">
        <v>12</v>
      </c>
      <c r="H134" s="82" t="s">
        <v>13</v>
      </c>
    </row>
    <row r="135" spans="1:8" ht="12.75">
      <c r="A135" s="83" t="s">
        <v>53</v>
      </c>
      <c r="B135" s="78"/>
      <c r="C135" s="84"/>
      <c r="D135" s="11" t="s">
        <v>255</v>
      </c>
      <c r="E135" s="83" t="s">
        <v>14</v>
      </c>
      <c r="F135" s="130"/>
      <c r="G135" s="81"/>
      <c r="H135" s="82"/>
    </row>
    <row r="136" spans="1:8" ht="12.75">
      <c r="A136" s="135"/>
      <c r="B136" s="23">
        <v>5</v>
      </c>
      <c r="C136" s="29" t="s">
        <v>291</v>
      </c>
      <c r="D136" s="30" t="s">
        <v>39</v>
      </c>
      <c r="E136" s="59"/>
      <c r="F136" s="40">
        <v>3000</v>
      </c>
      <c r="G136" s="28"/>
      <c r="H136" s="28">
        <f>ROUND(F136*G136,2)</f>
        <v>0</v>
      </c>
    </row>
    <row r="137" spans="1:8" ht="12.75">
      <c r="A137" s="135"/>
      <c r="B137" s="23">
        <v>6</v>
      </c>
      <c r="C137" s="29" t="s">
        <v>292</v>
      </c>
      <c r="D137" s="30" t="s">
        <v>39</v>
      </c>
      <c r="E137" s="59"/>
      <c r="F137" s="40">
        <v>142.5</v>
      </c>
      <c r="G137" s="28"/>
      <c r="H137" s="28">
        <f>ROUND(F137*G137,2)</f>
        <v>0</v>
      </c>
    </row>
    <row r="138" spans="1:8" ht="12.75">
      <c r="A138" s="135"/>
      <c r="B138" s="23">
        <v>12</v>
      </c>
      <c r="C138" s="105" t="s">
        <v>562</v>
      </c>
      <c r="D138" s="88" t="s">
        <v>181</v>
      </c>
      <c r="E138" s="40"/>
      <c r="F138" s="40">
        <v>211.85</v>
      </c>
      <c r="G138" s="28"/>
      <c r="H138" s="28">
        <f>ROUND(F138*G138,2)</f>
        <v>0</v>
      </c>
    </row>
    <row r="139" spans="1:8" ht="12.75">
      <c r="A139" s="135"/>
      <c r="B139" s="23">
        <v>14</v>
      </c>
      <c r="C139" s="29" t="s">
        <v>527</v>
      </c>
      <c r="D139" s="30" t="s">
        <v>39</v>
      </c>
      <c r="E139" s="40"/>
      <c r="F139" s="40">
        <v>282.203333333333</v>
      </c>
      <c r="G139" s="28">
        <v>1</v>
      </c>
      <c r="H139" s="28">
        <f>ROUND(F139*G139,2)</f>
        <v>282.2</v>
      </c>
    </row>
    <row r="140" spans="1:8" ht="12.75">
      <c r="A140" s="136"/>
      <c r="B140" s="137"/>
      <c r="C140" s="138"/>
      <c r="D140" s="139"/>
      <c r="E140" s="140"/>
      <c r="F140" s="140"/>
      <c r="G140" s="141"/>
      <c r="H140" s="60">
        <f>SUM(H136:H139)</f>
        <v>282.2</v>
      </c>
    </row>
    <row r="141" spans="1:8" ht="12.75">
      <c r="A141" s="98"/>
      <c r="B141" s="98"/>
      <c r="C141" s="42"/>
      <c r="D141" s="106"/>
      <c r="E141" s="110"/>
      <c r="F141" s="107"/>
      <c r="G141" s="107"/>
      <c r="H141" s="48"/>
    </row>
    <row r="142" spans="1:8" ht="12.75">
      <c r="A142" s="98"/>
      <c r="B142" s="98"/>
      <c r="C142" s="42"/>
      <c r="D142" s="106"/>
      <c r="E142" s="106"/>
      <c r="F142" s="107"/>
      <c r="G142" s="107"/>
      <c r="H142" s="48"/>
    </row>
    <row r="143" spans="1:8" ht="12.75" customHeight="1">
      <c r="A143" s="74" t="s">
        <v>48</v>
      </c>
      <c r="B143" s="74" t="s">
        <v>48</v>
      </c>
      <c r="C143" s="75"/>
      <c r="D143" s="11" t="s">
        <v>49</v>
      </c>
      <c r="E143" s="74" t="s">
        <v>8</v>
      </c>
      <c r="F143" s="130" t="s">
        <v>173</v>
      </c>
      <c r="G143" s="17" t="s">
        <v>561</v>
      </c>
      <c r="H143" s="17"/>
    </row>
    <row r="144" spans="1:8" ht="12.75" customHeight="1">
      <c r="A144" s="77" t="s">
        <v>50</v>
      </c>
      <c r="B144" s="78" t="s">
        <v>51</v>
      </c>
      <c r="C144" s="79" t="s">
        <v>6</v>
      </c>
      <c r="D144" s="11"/>
      <c r="E144" s="77" t="s">
        <v>11</v>
      </c>
      <c r="F144" s="130"/>
      <c r="G144" s="81" t="s">
        <v>12</v>
      </c>
      <c r="H144" s="82" t="s">
        <v>13</v>
      </c>
    </row>
    <row r="145" spans="1:8" ht="12.75">
      <c r="A145" s="83" t="s">
        <v>53</v>
      </c>
      <c r="B145" s="78"/>
      <c r="C145" s="84"/>
      <c r="D145" s="11"/>
      <c r="E145" s="83" t="s">
        <v>14</v>
      </c>
      <c r="F145" s="130"/>
      <c r="G145" s="81"/>
      <c r="H145" s="82"/>
    </row>
    <row r="146" spans="1:12" ht="12.75">
      <c r="A146" s="135"/>
      <c r="B146" s="23">
        <v>19</v>
      </c>
      <c r="C146" s="29" t="s">
        <v>180</v>
      </c>
      <c r="D146" s="30" t="s">
        <v>181</v>
      </c>
      <c r="E146" s="40"/>
      <c r="F146" s="40">
        <v>1060.81</v>
      </c>
      <c r="G146" s="28">
        <v>0.62</v>
      </c>
      <c r="H146" s="28">
        <f>ROUND(F146*G146,2)</f>
        <v>657.7</v>
      </c>
      <c r="L146" s="200"/>
    </row>
    <row r="147" spans="1:8" ht="12.75">
      <c r="A147" s="136"/>
      <c r="B147" s="137"/>
      <c r="C147" s="138" t="s">
        <v>19</v>
      </c>
      <c r="D147" s="139"/>
      <c r="E147" s="140"/>
      <c r="F147" s="140"/>
      <c r="G147" s="141"/>
      <c r="H147" s="60">
        <f>SUM(H146)</f>
        <v>657.7</v>
      </c>
    </row>
    <row r="148" spans="1:8" ht="12.75">
      <c r="A148" s="98"/>
      <c r="B148" s="98"/>
      <c r="C148" s="2"/>
      <c r="D148" s="139"/>
      <c r="E148" s="42"/>
      <c r="F148" s="133"/>
      <c r="G148" s="107"/>
      <c r="H148" s="48"/>
    </row>
    <row r="149" spans="1:8" ht="12.75">
      <c r="A149" s="142"/>
      <c r="B149" s="142"/>
      <c r="C149" s="143" t="s">
        <v>182</v>
      </c>
      <c r="D149" s="139"/>
      <c r="E149" s="143"/>
      <c r="F149" s="144"/>
      <c r="G149" s="134"/>
      <c r="H149" s="60">
        <f>H147+H140+H131+H122+H109+H90+H79</f>
        <v>211181.96999999997</v>
      </c>
    </row>
    <row r="150" spans="1:8" ht="12.75">
      <c r="A150" s="131"/>
      <c r="B150" s="131"/>
      <c r="C150" s="56"/>
      <c r="D150" s="139"/>
      <c r="E150" s="132"/>
      <c r="F150" s="132"/>
      <c r="G150" s="107"/>
      <c r="H150" s="48"/>
    </row>
    <row r="151" spans="1:8" ht="12.75">
      <c r="A151" s="131"/>
      <c r="B151" s="131"/>
      <c r="C151" s="61" t="s">
        <v>538</v>
      </c>
      <c r="D151" s="139"/>
      <c r="E151" s="223"/>
      <c r="F151" s="223"/>
      <c r="G151" s="107"/>
      <c r="H151" s="60">
        <f>H149+H44</f>
        <v>229043.82999999996</v>
      </c>
    </row>
    <row r="152" spans="1:8" ht="12.75">
      <c r="A152" s="131"/>
      <c r="B152" s="131"/>
      <c r="C152" s="61"/>
      <c r="D152" s="139"/>
      <c r="E152" s="148"/>
      <c r="F152" s="291"/>
      <c r="G152" s="107"/>
      <c r="H152" s="48"/>
    </row>
    <row r="153" spans="1:8" ht="15.75" customHeight="1" hidden="1">
      <c r="A153" s="221"/>
      <c r="B153" s="221"/>
      <c r="C153" s="145" t="s">
        <v>184</v>
      </c>
      <c r="D153" s="145"/>
      <c r="E153" s="145"/>
      <c r="F153" s="145"/>
      <c r="G153" s="232"/>
      <c r="H153" s="232"/>
    </row>
    <row r="154" spans="1:8" ht="15.75" customHeight="1" hidden="1">
      <c r="A154" s="221"/>
      <c r="B154" s="221"/>
      <c r="C154" s="145" t="s">
        <v>185</v>
      </c>
      <c r="D154" s="145"/>
      <c r="E154" s="145"/>
      <c r="F154" s="145"/>
      <c r="G154" s="223"/>
      <c r="H154" s="224"/>
    </row>
    <row r="155" spans="1:8" ht="12.75" hidden="1">
      <c r="A155" s="221"/>
      <c r="B155" s="221"/>
      <c r="C155" s="61"/>
      <c r="D155" s="147"/>
      <c r="E155" s="148"/>
      <c r="F155" s="148"/>
      <c r="G155"/>
      <c r="H155"/>
    </row>
    <row r="156" spans="1:8" ht="15.75" customHeight="1" hidden="1">
      <c r="A156" s="221"/>
      <c r="B156" s="221"/>
      <c r="C156" s="151" t="s">
        <v>186</v>
      </c>
      <c r="D156" s="151"/>
      <c r="E156" s="151"/>
      <c r="F156" s="151"/>
      <c r="G156"/>
      <c r="H156"/>
    </row>
    <row r="157" spans="1:8" ht="12.75" hidden="1">
      <c r="A157" s="221"/>
      <c r="B157" s="221"/>
      <c r="C157" s="99"/>
      <c r="D157" s="153"/>
      <c r="E157" s="154"/>
      <c r="F157" s="154"/>
      <c r="G157"/>
      <c r="H157"/>
    </row>
    <row r="158" spans="1:8" ht="12.75" hidden="1">
      <c r="A158" s="221"/>
      <c r="B158" s="221"/>
      <c r="C158" s="151" t="s">
        <v>187</v>
      </c>
      <c r="D158" s="151"/>
      <c r="E158" s="151"/>
      <c r="F158" s="151"/>
      <c r="G158"/>
      <c r="H158"/>
    </row>
    <row r="159" spans="1:8" ht="15.75" customHeight="1" hidden="1">
      <c r="A159" s="221"/>
      <c r="B159" s="221"/>
      <c r="C159" s="145" t="s">
        <v>188</v>
      </c>
      <c r="D159" s="145"/>
      <c r="E159" s="145"/>
      <c r="F159" s="145"/>
      <c r="G159"/>
      <c r="H159"/>
    </row>
    <row r="160" spans="1:6" ht="12.75" customHeight="1" hidden="1">
      <c r="A160" s="221"/>
      <c r="B160" s="221"/>
      <c r="C160" s="145" t="s">
        <v>189</v>
      </c>
      <c r="D160" s="145"/>
      <c r="E160" s="145"/>
      <c r="F160" s="145"/>
    </row>
    <row r="161" spans="3:7" ht="12.75" hidden="1">
      <c r="C161" s="61"/>
      <c r="D161" s="147"/>
      <c r="E161" s="148"/>
      <c r="F161" s="148"/>
      <c r="G161" s="293"/>
    </row>
    <row r="162" spans="3:8" ht="15.75" customHeight="1" hidden="1">
      <c r="C162" s="151" t="s">
        <v>190</v>
      </c>
      <c r="D162" s="151"/>
      <c r="E162" s="151"/>
      <c r="F162" s="151"/>
      <c r="G162" s="173"/>
      <c r="H162" s="173"/>
    </row>
    <row r="163" spans="1:8" ht="12.75" hidden="1">
      <c r="A163" s="238"/>
      <c r="B163" s="238"/>
      <c r="C163" s="99"/>
      <c r="D163" s="153"/>
      <c r="E163" s="154"/>
      <c r="F163" s="154"/>
      <c r="G163" s="301"/>
      <c r="H163" s="301"/>
    </row>
    <row r="164" spans="1:8" ht="15.75" customHeight="1" hidden="1">
      <c r="A164" s="100"/>
      <c r="B164" s="237"/>
      <c r="C164" s="151" t="s">
        <v>191</v>
      </c>
      <c r="D164" s="151"/>
      <c r="E164" s="151"/>
      <c r="F164" s="151"/>
      <c r="G164" s="134"/>
      <c r="H164" s="134"/>
    </row>
    <row r="165" spans="1:8" ht="12.75" hidden="1">
      <c r="A165" s="100"/>
      <c r="B165" s="237"/>
      <c r="C165" s="247"/>
      <c r="D165" s="250"/>
      <c r="E165" s="251"/>
      <c r="F165" s="107"/>
      <c r="G165" s="134"/>
      <c r="H165" s="134"/>
    </row>
    <row r="166" spans="1:6" ht="12.75">
      <c r="A166" s="284" t="s">
        <v>503</v>
      </c>
      <c r="B166" s="284"/>
      <c r="C166" s="284"/>
      <c r="D166" s="284"/>
      <c r="E166" s="284"/>
      <c r="F166" s="284"/>
    </row>
    <row r="167" spans="1:6" ht="12.75">
      <c r="A167" s="284" t="s">
        <v>563</v>
      </c>
      <c r="B167" s="284"/>
      <c r="C167" s="284"/>
      <c r="D167" s="284"/>
      <c r="E167" s="284"/>
      <c r="F167" s="284"/>
    </row>
    <row r="168" spans="1:8" ht="12.75">
      <c r="A168" s="100"/>
      <c r="B168" s="237"/>
      <c r="C168" s="248"/>
      <c r="D168" s="250"/>
      <c r="E168" s="251"/>
      <c r="F168" s="107"/>
      <c r="G168" s="134"/>
      <c r="H168" s="134"/>
    </row>
    <row r="169" spans="1:8" ht="12.75">
      <c r="A169" s="34"/>
      <c r="B169" s="34"/>
      <c r="C169" s="42"/>
      <c r="D169" s="43"/>
      <c r="E169" s="43"/>
      <c r="F169" s="45"/>
      <c r="G169" s="9"/>
      <c r="H169" s="52"/>
    </row>
    <row r="170" spans="1:8" ht="12.75">
      <c r="A170" s="34"/>
      <c r="B170" s="34"/>
      <c r="C170" s="42"/>
      <c r="D170" s="43"/>
      <c r="E170" s="43"/>
      <c r="F170" s="45"/>
      <c r="G170" s="45"/>
      <c r="H170" s="48"/>
    </row>
    <row r="171" spans="1:8" ht="12.75">
      <c r="A171" s="43"/>
      <c r="B171" s="43"/>
      <c r="C171" s="61"/>
      <c r="D171" s="252"/>
      <c r="E171" s="252"/>
      <c r="F171" s="252"/>
      <c r="G171" s="63"/>
      <c r="H171" s="253"/>
    </row>
    <row r="172" spans="1:7" ht="12.75">
      <c r="A172" s="302"/>
      <c r="B172" s="302"/>
      <c r="C172" s="302"/>
      <c r="D172" s="302"/>
      <c r="E172" s="302"/>
      <c r="F172" s="302"/>
      <c r="G172" s="302"/>
    </row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G51:H51"/>
    <mergeCell ref="B52:B53"/>
    <mergeCell ref="G52:G53"/>
    <mergeCell ref="H52:H53"/>
    <mergeCell ref="D83:D85"/>
    <mergeCell ref="G83:H83"/>
    <mergeCell ref="B84:B85"/>
    <mergeCell ref="G84:G85"/>
    <mergeCell ref="H84:H85"/>
    <mergeCell ref="D93:D95"/>
    <mergeCell ref="G93:H93"/>
    <mergeCell ref="B94:B95"/>
    <mergeCell ref="G94:G95"/>
    <mergeCell ref="H94:H95"/>
    <mergeCell ref="D112:D114"/>
    <mergeCell ref="G112:H112"/>
    <mergeCell ref="B113:B114"/>
    <mergeCell ref="G113:G114"/>
    <mergeCell ref="H113:H114"/>
    <mergeCell ref="D125:D127"/>
    <mergeCell ref="F125:F127"/>
    <mergeCell ref="G125:H125"/>
    <mergeCell ref="B126:B127"/>
    <mergeCell ref="G126:G127"/>
    <mergeCell ref="H126:H127"/>
    <mergeCell ref="D133:D135"/>
    <mergeCell ref="F133:F135"/>
    <mergeCell ref="G133:H133"/>
    <mergeCell ref="B134:B135"/>
    <mergeCell ref="G134:G135"/>
    <mergeCell ref="H134:H135"/>
    <mergeCell ref="D143:D145"/>
    <mergeCell ref="F143:F145"/>
    <mergeCell ref="G143:H143"/>
    <mergeCell ref="B144:B145"/>
    <mergeCell ref="G144:G145"/>
    <mergeCell ref="H144:H145"/>
    <mergeCell ref="C153:F153"/>
    <mergeCell ref="C154:F154"/>
    <mergeCell ref="C156:F156"/>
    <mergeCell ref="C158:F158"/>
    <mergeCell ref="C159:F159"/>
    <mergeCell ref="C160:F160"/>
    <mergeCell ref="C162:F162"/>
    <mergeCell ref="C164:F164"/>
  </mergeCells>
  <printOptions/>
  <pageMargins left="0.7" right="0.7" top="0.75" bottom="0.75" header="0.5118055555555555" footer="0.5118055555555555"/>
  <pageSetup horizontalDpi="300" verticalDpi="300" orientation="portrait" paperSize="9" scale="81"/>
  <rowBreaks count="2" manualBreakCount="2">
    <brk id="62" max="255" man="1"/>
    <brk id="12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36">
      <selection activeCell="A165" sqref="A165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564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60">
        <v>1137.48</v>
      </c>
      <c r="G9" s="28">
        <v>2.76</v>
      </c>
      <c r="H9" s="28">
        <f>ROUND(F9*G9,2)</f>
        <v>3139.44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211">
        <v>1409.62</v>
      </c>
      <c r="G10" s="28">
        <v>1.8</v>
      </c>
      <c r="H10" s="28">
        <f>ROUND(F10*G10,2)</f>
        <v>2537.32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v>4959.1878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564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0">
        <v>1057.17</v>
      </c>
      <c r="G17" s="28">
        <v>1.798</v>
      </c>
      <c r="H17" s="28">
        <f>ROUND(F17*G17,2)</f>
        <v>1900.79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v>1722.1173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564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31">
        <v>1421.89</v>
      </c>
      <c r="G24" s="28">
        <v>1.822</v>
      </c>
      <c r="H24" s="28">
        <f>ROUND(F24*G24,2)</f>
        <v>2590.68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31">
        <v>1057.17</v>
      </c>
      <c r="G25" s="28">
        <v>1.822</v>
      </c>
      <c r="H25" s="28">
        <f>ROUND(F25*G25,2)</f>
        <v>1926.16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v>3827.84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564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31">
        <v>2914.49</v>
      </c>
      <c r="G33" s="28">
        <v>0.4</v>
      </c>
      <c r="H33" s="28">
        <f>ROUND(F33*G33,2)</f>
        <v>1165.8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v>161.7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564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v>10860.0851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2.75">
      <c r="A51" s="67" t="s">
        <v>47</v>
      </c>
      <c r="B51" s="68"/>
      <c r="C51" s="69"/>
      <c r="D51" s="70"/>
      <c r="E51" s="70"/>
      <c r="F51" s="71"/>
      <c r="G51" s="72"/>
      <c r="H51" s="73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76" t="s">
        <v>9</v>
      </c>
      <c r="G52" s="17" t="s">
        <v>564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80" t="s">
        <v>52</v>
      </c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85"/>
      <c r="G54" s="81"/>
      <c r="H54" s="82"/>
    </row>
    <row r="55" spans="1:8" ht="12.75">
      <c r="A55" s="22" t="s">
        <v>15</v>
      </c>
      <c r="B55" s="86"/>
      <c r="C55" s="87" t="s">
        <v>54</v>
      </c>
      <c r="D55" s="88" t="s">
        <v>55</v>
      </c>
      <c r="E55" s="31"/>
      <c r="F55" s="31"/>
      <c r="G55" s="28">
        <v>0</v>
      </c>
      <c r="H55" s="28">
        <v>0</v>
      </c>
    </row>
    <row r="56" spans="1:8" ht="12.75">
      <c r="A56" s="22" t="s">
        <v>15</v>
      </c>
      <c r="B56" s="86">
        <v>15</v>
      </c>
      <c r="C56" s="89" t="s">
        <v>56</v>
      </c>
      <c r="D56" s="88"/>
      <c r="E56" s="31">
        <v>47.94</v>
      </c>
      <c r="F56" s="90">
        <v>589.9813763839999</v>
      </c>
      <c r="G56" s="28">
        <v>3</v>
      </c>
      <c r="H56" s="28">
        <f aca="true" t="shared" si="0" ref="H56:H61">ROUND(F56*G56,2)</f>
        <v>1769.94</v>
      </c>
    </row>
    <row r="57" spans="1:8" ht="12.75">
      <c r="A57" s="22" t="s">
        <v>15</v>
      </c>
      <c r="B57" s="86">
        <v>16</v>
      </c>
      <c r="C57" s="89" t="s">
        <v>57</v>
      </c>
      <c r="D57" s="88"/>
      <c r="E57" s="31">
        <v>60.97</v>
      </c>
      <c r="F57" s="90">
        <v>631.2994127360001</v>
      </c>
      <c r="G57" s="28">
        <v>10</v>
      </c>
      <c r="H57" s="28">
        <f t="shared" si="0"/>
        <v>6312.99</v>
      </c>
    </row>
    <row r="58" spans="1:8" ht="12.75">
      <c r="A58" s="22" t="s">
        <v>15</v>
      </c>
      <c r="B58" s="86">
        <v>17</v>
      </c>
      <c r="C58" s="89" t="s">
        <v>58</v>
      </c>
      <c r="D58" s="88"/>
      <c r="E58" s="31">
        <v>82.53</v>
      </c>
      <c r="F58" s="90">
        <v>684.5120802560001</v>
      </c>
      <c r="G58" s="28">
        <v>13.5</v>
      </c>
      <c r="H58" s="28">
        <f t="shared" si="0"/>
        <v>9240.91</v>
      </c>
    </row>
    <row r="59" spans="1:8" ht="12.75">
      <c r="A59" s="22" t="s">
        <v>15</v>
      </c>
      <c r="B59" s="86">
        <v>18</v>
      </c>
      <c r="C59" s="89" t="s">
        <v>59</v>
      </c>
      <c r="D59" s="88"/>
      <c r="E59" s="31">
        <v>171.46</v>
      </c>
      <c r="F59" s="90">
        <v>815.378316608</v>
      </c>
      <c r="G59" s="28">
        <v>28</v>
      </c>
      <c r="H59" s="28">
        <f t="shared" si="0"/>
        <v>22830.59</v>
      </c>
    </row>
    <row r="60" spans="1:8" ht="12.75">
      <c r="A60" s="22" t="s">
        <v>15</v>
      </c>
      <c r="B60" s="86">
        <v>19</v>
      </c>
      <c r="C60" s="89" t="s">
        <v>60</v>
      </c>
      <c r="D60" s="88"/>
      <c r="E60" s="31">
        <v>177.05</v>
      </c>
      <c r="F60" s="90">
        <v>849.762584128</v>
      </c>
      <c r="G60" s="28">
        <v>26</v>
      </c>
      <c r="H60" s="28">
        <f t="shared" si="0"/>
        <v>22093.83</v>
      </c>
    </row>
    <row r="61" spans="1:8" ht="12.75">
      <c r="A61" s="22" t="s">
        <v>15</v>
      </c>
      <c r="B61" s="86">
        <v>20</v>
      </c>
      <c r="C61" s="89" t="s">
        <v>61</v>
      </c>
      <c r="D61" s="88"/>
      <c r="E61" s="31">
        <v>199.87</v>
      </c>
      <c r="F61" s="90">
        <v>902.61662048</v>
      </c>
      <c r="G61" s="28">
        <v>24</v>
      </c>
      <c r="H61" s="28">
        <f t="shared" si="0"/>
        <v>21662.8</v>
      </c>
    </row>
    <row r="62" spans="1:8" ht="12.75">
      <c r="A62" s="22" t="s">
        <v>15</v>
      </c>
      <c r="B62" s="86"/>
      <c r="C62" s="87" t="s">
        <v>67</v>
      </c>
      <c r="D62" s="88" t="s">
        <v>55</v>
      </c>
      <c r="E62" s="31"/>
      <c r="F62" s="31"/>
      <c r="G62" s="26"/>
      <c r="H62" s="164"/>
    </row>
    <row r="63" spans="1:8" ht="12.75">
      <c r="A63" s="22" t="s">
        <v>15</v>
      </c>
      <c r="B63" s="86">
        <v>34</v>
      </c>
      <c r="C63" s="89" t="s">
        <v>66</v>
      </c>
      <c r="D63" s="88"/>
      <c r="E63" s="31">
        <v>308.32</v>
      </c>
      <c r="F63" s="90">
        <v>976.9461832000001</v>
      </c>
      <c r="G63" s="28">
        <v>2</v>
      </c>
      <c r="H63" s="28">
        <f>ROUND(F63*G63,2)</f>
        <v>1953.89</v>
      </c>
    </row>
    <row r="64" spans="1:8" ht="12.75">
      <c r="A64" s="22" t="s">
        <v>15</v>
      </c>
      <c r="B64" s="86">
        <v>35</v>
      </c>
      <c r="C64" s="87" t="s">
        <v>68</v>
      </c>
      <c r="D64" s="88" t="s">
        <v>69</v>
      </c>
      <c r="E64" s="31">
        <v>13.1</v>
      </c>
      <c r="F64" s="90">
        <v>148.86607922</v>
      </c>
      <c r="G64" s="28">
        <v>3</v>
      </c>
      <c r="H64" s="28">
        <f>ROUND(F64*G64,2)</f>
        <v>446.6</v>
      </c>
    </row>
    <row r="65" spans="1:8" ht="12.75">
      <c r="A65" s="22" t="s">
        <v>15</v>
      </c>
      <c r="B65" s="86"/>
      <c r="C65" s="87" t="s">
        <v>70</v>
      </c>
      <c r="D65" s="88" t="s">
        <v>71</v>
      </c>
      <c r="E65" s="31"/>
      <c r="F65" s="31"/>
      <c r="G65" s="26"/>
      <c r="H65" s="165"/>
    </row>
    <row r="66" spans="1:8" ht="12.75">
      <c r="A66" s="22" t="s">
        <v>15</v>
      </c>
      <c r="B66" s="86">
        <v>40</v>
      </c>
      <c r="C66" s="89" t="s">
        <v>72</v>
      </c>
      <c r="D66" s="88"/>
      <c r="E66" s="31">
        <v>70.92</v>
      </c>
      <c r="F66" s="90">
        <v>217.09327922</v>
      </c>
      <c r="G66" s="28">
        <v>3</v>
      </c>
      <c r="H66" s="28">
        <f>ROUND(F66*G66,2)</f>
        <v>651.28</v>
      </c>
    </row>
    <row r="67" spans="1:8" ht="12.75">
      <c r="A67" s="22" t="s">
        <v>15</v>
      </c>
      <c r="B67" s="86"/>
      <c r="C67" s="87" t="s">
        <v>73</v>
      </c>
      <c r="D67" s="88" t="s">
        <v>33</v>
      </c>
      <c r="E67" s="31"/>
      <c r="F67" s="31"/>
      <c r="G67" s="26"/>
      <c r="H67" s="164"/>
    </row>
    <row r="68" spans="1:8" ht="12.75">
      <c r="A68" s="22" t="s">
        <v>15</v>
      </c>
      <c r="B68" s="86">
        <v>47</v>
      </c>
      <c r="C68" s="89" t="s">
        <v>74</v>
      </c>
      <c r="D68" s="88"/>
      <c r="E68" s="31">
        <v>1135.98</v>
      </c>
      <c r="F68" s="90">
        <v>2086.902360704</v>
      </c>
      <c r="G68" s="28">
        <v>1</v>
      </c>
      <c r="H68" s="28">
        <f aca="true" t="shared" si="1" ref="H68:H82">ROUND(F68*G68,2)</f>
        <v>2086.9</v>
      </c>
    </row>
    <row r="69" spans="1:8" ht="12.75">
      <c r="A69" s="22" t="s">
        <v>15</v>
      </c>
      <c r="B69" s="86">
        <v>48</v>
      </c>
      <c r="C69" s="89" t="s">
        <v>75</v>
      </c>
      <c r="D69" s="88"/>
      <c r="E69" s="31">
        <v>1773.27</v>
      </c>
      <c r="F69" s="90">
        <v>2838.925960704</v>
      </c>
      <c r="G69" s="28">
        <v>2</v>
      </c>
      <c r="H69" s="28">
        <f t="shared" si="1"/>
        <v>5677.85</v>
      </c>
    </row>
    <row r="70" spans="1:8" ht="12.75">
      <c r="A70" s="22" t="s">
        <v>15</v>
      </c>
      <c r="B70" s="86">
        <v>53</v>
      </c>
      <c r="C70" s="87" t="s">
        <v>78</v>
      </c>
      <c r="D70" s="88" t="s">
        <v>33</v>
      </c>
      <c r="E70" s="31">
        <v>92.22</v>
      </c>
      <c r="F70" s="90">
        <v>237.400690416</v>
      </c>
      <c r="G70" s="28">
        <v>36</v>
      </c>
      <c r="H70" s="28">
        <f t="shared" si="1"/>
        <v>8546.42</v>
      </c>
    </row>
    <row r="71" spans="1:8" ht="12.75">
      <c r="A71" s="22" t="s">
        <v>15</v>
      </c>
      <c r="B71" s="86">
        <v>54</v>
      </c>
      <c r="C71" s="87" t="s">
        <v>79</v>
      </c>
      <c r="D71" s="88" t="s">
        <v>33</v>
      </c>
      <c r="E71" s="31">
        <v>245.01</v>
      </c>
      <c r="F71" s="90">
        <v>417.69189041600004</v>
      </c>
      <c r="G71" s="28">
        <v>14</v>
      </c>
      <c r="H71" s="28">
        <f t="shared" si="1"/>
        <v>5847.69</v>
      </c>
    </row>
    <row r="72" spans="1:8" ht="12.75">
      <c r="A72" s="38" t="s">
        <v>15</v>
      </c>
      <c r="B72" s="86">
        <v>66</v>
      </c>
      <c r="C72" s="87" t="s">
        <v>84</v>
      </c>
      <c r="D72" s="88" t="s">
        <v>33</v>
      </c>
      <c r="E72" s="31">
        <v>21.59</v>
      </c>
      <c r="F72" s="90">
        <v>116.40959925199999</v>
      </c>
      <c r="G72" s="28">
        <v>50</v>
      </c>
      <c r="H72" s="28">
        <f t="shared" si="1"/>
        <v>5820.48</v>
      </c>
    </row>
    <row r="73" spans="1:8" ht="12.75">
      <c r="A73" s="38" t="s">
        <v>15</v>
      </c>
      <c r="B73" s="92">
        <v>67</v>
      </c>
      <c r="C73" s="87" t="s">
        <v>85</v>
      </c>
      <c r="D73" s="88" t="s">
        <v>33</v>
      </c>
      <c r="E73" s="31">
        <v>11.31</v>
      </c>
      <c r="F73" s="90">
        <v>48.59463285600002</v>
      </c>
      <c r="G73" s="28">
        <v>250</v>
      </c>
      <c r="H73" s="28">
        <f t="shared" si="1"/>
        <v>12148.66</v>
      </c>
    </row>
    <row r="74" spans="1:8" ht="12.75">
      <c r="A74" s="38" t="s">
        <v>15</v>
      </c>
      <c r="B74" s="92">
        <v>85</v>
      </c>
      <c r="C74" s="87" t="s">
        <v>489</v>
      </c>
      <c r="D74" s="88" t="s">
        <v>283</v>
      </c>
      <c r="E74" s="40">
        <v>10.92</v>
      </c>
      <c r="F74" s="90">
        <v>16.707193692</v>
      </c>
      <c r="G74" s="28">
        <v>1</v>
      </c>
      <c r="H74" s="28">
        <f t="shared" si="1"/>
        <v>16.71</v>
      </c>
    </row>
    <row r="75" spans="1:8" ht="12.75">
      <c r="A75" s="38" t="s">
        <v>15</v>
      </c>
      <c r="B75" s="86">
        <v>88</v>
      </c>
      <c r="C75" s="87" t="s">
        <v>200</v>
      </c>
      <c r="D75" s="93" t="s">
        <v>71</v>
      </c>
      <c r="E75" s="59">
        <v>175.44</v>
      </c>
      <c r="F75" s="90">
        <v>670.3723675639999</v>
      </c>
      <c r="G75" s="28">
        <v>1</v>
      </c>
      <c r="H75" s="28">
        <f t="shared" si="1"/>
        <v>670.37</v>
      </c>
    </row>
    <row r="76" spans="1:8" ht="12.75">
      <c r="A76" s="38" t="s">
        <v>15</v>
      </c>
      <c r="B76" s="86">
        <v>90</v>
      </c>
      <c r="C76" s="87" t="s">
        <v>90</v>
      </c>
      <c r="D76" s="93" t="s">
        <v>91</v>
      </c>
      <c r="E76" s="59">
        <v>140.87</v>
      </c>
      <c r="F76" s="90">
        <v>544.032750904</v>
      </c>
      <c r="G76" s="28">
        <v>1</v>
      </c>
      <c r="H76" s="28">
        <f t="shared" si="1"/>
        <v>544.03</v>
      </c>
    </row>
    <row r="77" spans="1:8" ht="12.75">
      <c r="A77" s="38" t="s">
        <v>15</v>
      </c>
      <c r="B77" s="92">
        <v>91</v>
      </c>
      <c r="C77" s="87" t="s">
        <v>92</v>
      </c>
      <c r="D77" s="93" t="s">
        <v>41</v>
      </c>
      <c r="E77" s="59"/>
      <c r="F77" s="90">
        <v>99.50326330000001</v>
      </c>
      <c r="G77" s="28">
        <v>4</v>
      </c>
      <c r="H77" s="28">
        <f t="shared" si="1"/>
        <v>398.01</v>
      </c>
    </row>
    <row r="78" spans="1:8" ht="12.75">
      <c r="A78" s="38" t="s">
        <v>96</v>
      </c>
      <c r="B78" s="94">
        <v>111</v>
      </c>
      <c r="C78" s="29" t="s">
        <v>99</v>
      </c>
      <c r="D78" s="30" t="s">
        <v>100</v>
      </c>
      <c r="E78" s="95"/>
      <c r="F78" s="90"/>
      <c r="G78" s="28">
        <v>0</v>
      </c>
      <c r="H78" s="28">
        <f t="shared" si="1"/>
        <v>0</v>
      </c>
    </row>
    <row r="79" spans="1:8" ht="12.75">
      <c r="A79" s="38" t="s">
        <v>96</v>
      </c>
      <c r="B79" s="94">
        <v>112</v>
      </c>
      <c r="C79" s="96" t="s">
        <v>101</v>
      </c>
      <c r="D79" s="30" t="s">
        <v>102</v>
      </c>
      <c r="E79" s="95">
        <v>12.03</v>
      </c>
      <c r="F79" s="90">
        <v>127.68838868200002</v>
      </c>
      <c r="G79" s="28">
        <v>13</v>
      </c>
      <c r="H79" s="28">
        <f t="shared" si="1"/>
        <v>1659.95</v>
      </c>
    </row>
    <row r="80" spans="1:8" ht="12.75">
      <c r="A80" s="38" t="s">
        <v>96</v>
      </c>
      <c r="B80" s="94"/>
      <c r="C80" s="29" t="s">
        <v>103</v>
      </c>
      <c r="D80" s="30"/>
      <c r="E80" s="95"/>
      <c r="F80" s="95">
        <v>206.96678766400004</v>
      </c>
      <c r="G80" s="28">
        <v>94.12</v>
      </c>
      <c r="H80" s="28">
        <f t="shared" si="1"/>
        <v>19479.71</v>
      </c>
    </row>
    <row r="81" spans="1:8" ht="12.75">
      <c r="A81" s="38" t="s">
        <v>96</v>
      </c>
      <c r="B81" s="94">
        <v>116</v>
      </c>
      <c r="C81" s="29" t="s">
        <v>104</v>
      </c>
      <c r="D81" s="30" t="s">
        <v>102</v>
      </c>
      <c r="E81" s="95">
        <v>4.24</v>
      </c>
      <c r="F81" s="90">
        <v>0</v>
      </c>
      <c r="G81" s="28">
        <v>0</v>
      </c>
      <c r="H81" s="28">
        <f t="shared" si="1"/>
        <v>0</v>
      </c>
    </row>
    <row r="82" spans="1:8" ht="12.75">
      <c r="A82" s="38" t="s">
        <v>96</v>
      </c>
      <c r="B82" s="94"/>
      <c r="C82" s="96" t="s">
        <v>105</v>
      </c>
      <c r="D82" s="30" t="s">
        <v>230</v>
      </c>
      <c r="E82" s="95"/>
      <c r="F82" s="95">
        <v>58.49499553400001</v>
      </c>
      <c r="G82" s="28">
        <v>2</v>
      </c>
      <c r="H82" s="28">
        <f t="shared" si="1"/>
        <v>116.99</v>
      </c>
    </row>
    <row r="83" spans="1:8" ht="12.75">
      <c r="A83" s="97"/>
      <c r="B83" s="98"/>
      <c r="C83" s="99"/>
      <c r="D83" s="100"/>
      <c r="E83" s="2"/>
      <c r="F83" s="40"/>
      <c r="G83" s="101"/>
      <c r="H83" s="37">
        <f>SUM(H56:H82)</f>
        <v>149976.59999999998</v>
      </c>
    </row>
    <row r="84" spans="1:8" ht="12.75">
      <c r="A84" s="97"/>
      <c r="B84" s="98"/>
      <c r="C84" s="35"/>
      <c r="D84" s="100"/>
      <c r="E84" s="2"/>
      <c r="F84" s="2"/>
      <c r="G84" s="101"/>
      <c r="H84" s="10"/>
    </row>
    <row r="85" spans="1:8" ht="12.75">
      <c r="A85" s="67" t="s">
        <v>122</v>
      </c>
      <c r="B85" s="68"/>
      <c r="C85" s="69"/>
      <c r="D85" s="70"/>
      <c r="E85" s="70"/>
      <c r="F85" s="109"/>
      <c r="G85" s="110"/>
      <c r="H85" s="111"/>
    </row>
    <row r="86" spans="1:8" ht="12.75" customHeight="1">
      <c r="A86" s="74" t="s">
        <v>48</v>
      </c>
      <c r="B86" s="74" t="s">
        <v>48</v>
      </c>
      <c r="C86" s="75"/>
      <c r="D86" s="11" t="s">
        <v>49</v>
      </c>
      <c r="E86" s="74" t="s">
        <v>8</v>
      </c>
      <c r="F86" s="102" t="s">
        <v>9</v>
      </c>
      <c r="G86" s="17" t="s">
        <v>564</v>
      </c>
      <c r="H86" s="17"/>
    </row>
    <row r="87" spans="1:8" ht="12.75" customHeight="1">
      <c r="A87" s="77" t="s">
        <v>50</v>
      </c>
      <c r="B87" s="78" t="s">
        <v>51</v>
      </c>
      <c r="C87" s="79" t="s">
        <v>6</v>
      </c>
      <c r="D87" s="11"/>
      <c r="E87" s="77" t="s">
        <v>11</v>
      </c>
      <c r="F87" s="103" t="s">
        <v>52</v>
      </c>
      <c r="G87" s="81" t="s">
        <v>12</v>
      </c>
      <c r="H87" s="82" t="s">
        <v>13</v>
      </c>
    </row>
    <row r="88" spans="1:8" ht="12.75">
      <c r="A88" s="83" t="s">
        <v>53</v>
      </c>
      <c r="B88" s="78"/>
      <c r="C88" s="84"/>
      <c r="D88" s="11"/>
      <c r="E88" s="83" t="s">
        <v>14</v>
      </c>
      <c r="F88" s="104"/>
      <c r="G88" s="81"/>
      <c r="H88" s="82"/>
    </row>
    <row r="89" spans="1:8" ht="12.75">
      <c r="A89" s="112" t="s">
        <v>25</v>
      </c>
      <c r="B89" s="113">
        <v>87</v>
      </c>
      <c r="C89" s="87" t="s">
        <v>274</v>
      </c>
      <c r="D89" s="88" t="s">
        <v>275</v>
      </c>
      <c r="E89" s="31">
        <v>59.67</v>
      </c>
      <c r="F89" s="31">
        <v>291.124364832</v>
      </c>
      <c r="G89" s="28">
        <v>0</v>
      </c>
      <c r="H89" s="28">
        <v>0</v>
      </c>
    </row>
    <row r="90" spans="1:8" ht="12.75">
      <c r="A90" s="112" t="s">
        <v>25</v>
      </c>
      <c r="B90" s="113">
        <v>88</v>
      </c>
      <c r="C90" s="89" t="s">
        <v>276</v>
      </c>
      <c r="D90" s="88" t="s">
        <v>275</v>
      </c>
      <c r="E90" s="31">
        <v>59.67</v>
      </c>
      <c r="F90" s="31">
        <v>335.575512864</v>
      </c>
      <c r="G90" s="28">
        <v>67</v>
      </c>
      <c r="H90" s="28">
        <f>ROUND(F90*G90,2)</f>
        <v>22483.56</v>
      </c>
    </row>
    <row r="91" spans="1:8" ht="12.75">
      <c r="A91" s="112" t="s">
        <v>139</v>
      </c>
      <c r="B91" s="91">
        <v>142</v>
      </c>
      <c r="C91" s="105" t="s">
        <v>397</v>
      </c>
      <c r="D91" s="88" t="s">
        <v>219</v>
      </c>
      <c r="E91" s="31">
        <v>180.8</v>
      </c>
      <c r="F91" s="31">
        <v>422.5148672700001</v>
      </c>
      <c r="G91" s="28">
        <v>25</v>
      </c>
      <c r="H91" s="28">
        <f>ROUND(F91*G91,2)</f>
        <v>10562.87</v>
      </c>
    </row>
    <row r="92" spans="1:8" ht="12.75">
      <c r="A92" s="100"/>
      <c r="B92" s="98"/>
      <c r="C92" s="42"/>
      <c r="D92" s="106"/>
      <c r="E92" s="2"/>
      <c r="F92" s="2"/>
      <c r="G92" s="107"/>
      <c r="H92" s="108">
        <f>SUM(H89:H91)</f>
        <v>33046.43</v>
      </c>
    </row>
    <row r="93" spans="1:8" ht="12.75">
      <c r="A93" s="257"/>
      <c r="B93" s="257"/>
      <c r="C93" s="257"/>
      <c r="D93" s="257"/>
      <c r="E93" s="257"/>
      <c r="F93" s="2"/>
      <c r="G93" s="107"/>
      <c r="H93" s="48"/>
    </row>
    <row r="94" spans="1:8" ht="12.75">
      <c r="A94" s="98"/>
      <c r="B94" s="98"/>
      <c r="C94" s="118" t="s">
        <v>30</v>
      </c>
      <c r="D94" s="119"/>
      <c r="E94" s="2"/>
      <c r="F94" s="2"/>
      <c r="G94" s="120"/>
      <c r="H94" s="111"/>
    </row>
    <row r="95" spans="1:8" ht="12.75" customHeight="1">
      <c r="A95" s="74" t="s">
        <v>48</v>
      </c>
      <c r="B95" s="74" t="s">
        <v>48</v>
      </c>
      <c r="C95" s="75"/>
      <c r="D95" s="11" t="s">
        <v>49</v>
      </c>
      <c r="E95" s="74" t="s">
        <v>8</v>
      </c>
      <c r="F95" s="102" t="s">
        <v>9</v>
      </c>
      <c r="G95" s="17" t="s">
        <v>564</v>
      </c>
      <c r="H95" s="17"/>
    </row>
    <row r="96" spans="1:8" ht="12.75" customHeight="1">
      <c r="A96" s="77" t="s">
        <v>50</v>
      </c>
      <c r="B96" s="78" t="s">
        <v>51</v>
      </c>
      <c r="C96" s="79" t="s">
        <v>6</v>
      </c>
      <c r="D96" s="11"/>
      <c r="E96" s="77" t="s">
        <v>11</v>
      </c>
      <c r="F96" s="103" t="s">
        <v>52</v>
      </c>
      <c r="G96" s="81" t="s">
        <v>12</v>
      </c>
      <c r="H96" s="82" t="s">
        <v>13</v>
      </c>
    </row>
    <row r="97" spans="1:8" ht="12.75">
      <c r="A97" s="83" t="s">
        <v>53</v>
      </c>
      <c r="B97" s="78"/>
      <c r="C97" s="84"/>
      <c r="D97" s="11"/>
      <c r="E97" s="83" t="s">
        <v>14</v>
      </c>
      <c r="F97" s="104"/>
      <c r="G97" s="81"/>
      <c r="H97" s="82"/>
    </row>
    <row r="98" spans="1:8" ht="12.75">
      <c r="A98" s="112" t="s">
        <v>31</v>
      </c>
      <c r="B98" s="113"/>
      <c r="C98" s="87" t="s">
        <v>140</v>
      </c>
      <c r="D98" s="88"/>
      <c r="E98" s="31"/>
      <c r="F98" s="31"/>
      <c r="G98" s="26"/>
      <c r="H98" s="121"/>
    </row>
    <row r="99" spans="1:8" ht="12.75">
      <c r="A99" s="112" t="s">
        <v>31</v>
      </c>
      <c r="B99" s="113">
        <v>1</v>
      </c>
      <c r="C99" s="89" t="s">
        <v>141</v>
      </c>
      <c r="D99" s="88" t="s">
        <v>142</v>
      </c>
      <c r="E99" s="31">
        <v>61.99</v>
      </c>
      <c r="F99" s="31">
        <v>121.02360538</v>
      </c>
      <c r="G99" s="28">
        <v>15</v>
      </c>
      <c r="H99" s="28">
        <f aca="true" t="shared" si="2" ref="H99:H108">ROUND(F99*G99,2)</f>
        <v>1815.35</v>
      </c>
    </row>
    <row r="100" spans="1:8" ht="12.75">
      <c r="A100" s="112" t="s">
        <v>31</v>
      </c>
      <c r="B100" s="113">
        <v>4</v>
      </c>
      <c r="C100" s="87" t="s">
        <v>145</v>
      </c>
      <c r="D100" s="88" t="s">
        <v>33</v>
      </c>
      <c r="E100" s="31">
        <v>70.02</v>
      </c>
      <c r="F100" s="31">
        <v>106.42494322799999</v>
      </c>
      <c r="G100" s="28">
        <v>3</v>
      </c>
      <c r="H100" s="28">
        <f t="shared" si="2"/>
        <v>319.27</v>
      </c>
    </row>
    <row r="101" spans="1:8" ht="12.75">
      <c r="A101" s="112" t="s">
        <v>31</v>
      </c>
      <c r="B101" s="113">
        <v>5</v>
      </c>
      <c r="C101" s="87" t="s">
        <v>146</v>
      </c>
      <c r="D101" s="88" t="s">
        <v>33</v>
      </c>
      <c r="E101" s="31">
        <v>112.91</v>
      </c>
      <c r="F101" s="31">
        <v>358.333499442</v>
      </c>
      <c r="G101" s="28">
        <v>4</v>
      </c>
      <c r="H101" s="28">
        <f t="shared" si="2"/>
        <v>1433.33</v>
      </c>
    </row>
    <row r="102" spans="1:8" ht="12.75">
      <c r="A102" s="112" t="s">
        <v>31</v>
      </c>
      <c r="B102" s="113">
        <v>9</v>
      </c>
      <c r="C102" s="87" t="s">
        <v>223</v>
      </c>
      <c r="D102" s="88" t="s">
        <v>149</v>
      </c>
      <c r="E102" s="31">
        <v>26.26</v>
      </c>
      <c r="F102" s="31">
        <v>70.88112745800001</v>
      </c>
      <c r="G102" s="28">
        <v>2</v>
      </c>
      <c r="H102" s="28">
        <f t="shared" si="2"/>
        <v>141.76</v>
      </c>
    </row>
    <row r="103" spans="1:8" ht="12.75">
      <c r="A103" s="112" t="s">
        <v>31</v>
      </c>
      <c r="B103" s="113">
        <v>10</v>
      </c>
      <c r="C103" s="87" t="s">
        <v>150</v>
      </c>
      <c r="D103" s="88" t="s">
        <v>151</v>
      </c>
      <c r="E103" s="31">
        <v>243.51</v>
      </c>
      <c r="F103" s="31">
        <v>382.31528237400005</v>
      </c>
      <c r="G103" s="28">
        <v>1</v>
      </c>
      <c r="H103" s="28">
        <f t="shared" si="2"/>
        <v>382.32</v>
      </c>
    </row>
    <row r="104" spans="1:8" ht="12.75">
      <c r="A104" s="112" t="s">
        <v>31</v>
      </c>
      <c r="B104" s="113">
        <v>16</v>
      </c>
      <c r="C104" s="87" t="s">
        <v>154</v>
      </c>
      <c r="D104" s="122" t="s">
        <v>33</v>
      </c>
      <c r="E104" s="40">
        <v>3991.38</v>
      </c>
      <c r="F104" s="123">
        <v>741.3549730940001</v>
      </c>
      <c r="G104" s="28">
        <v>40</v>
      </c>
      <c r="H104" s="28">
        <f t="shared" si="2"/>
        <v>29654.2</v>
      </c>
    </row>
    <row r="105" spans="1:8" ht="12.75">
      <c r="A105" s="112" t="s">
        <v>31</v>
      </c>
      <c r="B105" s="113">
        <v>19</v>
      </c>
      <c r="C105" s="87" t="s">
        <v>224</v>
      </c>
      <c r="D105" s="88" t="s">
        <v>33</v>
      </c>
      <c r="E105" s="26">
        <v>154.06</v>
      </c>
      <c r="F105" s="31">
        <v>179.645565306</v>
      </c>
      <c r="G105" s="28">
        <v>2</v>
      </c>
      <c r="H105" s="28">
        <f t="shared" si="2"/>
        <v>359.29</v>
      </c>
    </row>
    <row r="106" spans="1:8" ht="12.75">
      <c r="A106" s="112" t="s">
        <v>31</v>
      </c>
      <c r="B106" s="113">
        <v>20</v>
      </c>
      <c r="C106" s="87" t="s">
        <v>158</v>
      </c>
      <c r="D106" s="88" t="s">
        <v>33</v>
      </c>
      <c r="E106" s="26">
        <v>9.62</v>
      </c>
      <c r="F106" s="31">
        <v>30.872365306</v>
      </c>
      <c r="G106" s="28">
        <v>63</v>
      </c>
      <c r="H106" s="28">
        <f t="shared" si="2"/>
        <v>1944.96</v>
      </c>
    </row>
    <row r="107" spans="1:8" ht="12.75">
      <c r="A107" s="112" t="s">
        <v>31</v>
      </c>
      <c r="B107" s="113">
        <v>38</v>
      </c>
      <c r="C107" s="87" t="s">
        <v>160</v>
      </c>
      <c r="D107" s="88" t="s">
        <v>161</v>
      </c>
      <c r="E107" s="40">
        <v>1971.04</v>
      </c>
      <c r="F107" s="40">
        <v>2363.68564805</v>
      </c>
      <c r="G107" s="28">
        <v>1</v>
      </c>
      <c r="H107" s="28">
        <f t="shared" si="2"/>
        <v>2363.69</v>
      </c>
    </row>
    <row r="108" spans="1:8" ht="12.75">
      <c r="A108" s="112" t="s">
        <v>31</v>
      </c>
      <c r="B108" s="113">
        <v>52</v>
      </c>
      <c r="C108" s="87" t="s">
        <v>417</v>
      </c>
      <c r="D108" s="88" t="s">
        <v>33</v>
      </c>
      <c r="E108" s="31">
        <v>1312.86</v>
      </c>
      <c r="F108" s="31">
        <v>1497.0863602959998</v>
      </c>
      <c r="G108" s="28">
        <v>1</v>
      </c>
      <c r="H108" s="28">
        <f t="shared" si="2"/>
        <v>1497.09</v>
      </c>
    </row>
    <row r="109" spans="1:8" ht="12.75">
      <c r="A109" s="98"/>
      <c r="B109" s="98"/>
      <c r="C109" s="42" t="s">
        <v>19</v>
      </c>
      <c r="D109" s="106"/>
      <c r="E109" s="2"/>
      <c r="F109" s="2"/>
      <c r="G109" s="107"/>
      <c r="H109" s="108">
        <f>SUM(H99:H108)</f>
        <v>39911.26</v>
      </c>
    </row>
    <row r="110" spans="1:8" ht="12.75">
      <c r="A110" s="98"/>
      <c r="B110" s="98"/>
      <c r="C110" s="42"/>
      <c r="D110" s="106"/>
      <c r="E110" s="106"/>
      <c r="F110" s="107"/>
      <c r="G110" s="107"/>
      <c r="H110" s="48"/>
    </row>
    <row r="111" spans="1:8" ht="12.75">
      <c r="A111" s="67" t="s">
        <v>162</v>
      </c>
      <c r="B111" s="68"/>
      <c r="C111" s="69"/>
      <c r="D111" s="70"/>
      <c r="E111" s="70"/>
      <c r="F111" s="109"/>
      <c r="G111" s="107"/>
      <c r="H111" s="48"/>
    </row>
    <row r="112" spans="1:8" ht="13.5" customHeight="1">
      <c r="A112" s="74" t="s">
        <v>48</v>
      </c>
      <c r="B112" s="74" t="s">
        <v>48</v>
      </c>
      <c r="C112" s="75"/>
      <c r="D112" s="11" t="s">
        <v>49</v>
      </c>
      <c r="E112" s="74" t="s">
        <v>8</v>
      </c>
      <c r="F112" s="102" t="s">
        <v>9</v>
      </c>
      <c r="G112" s="17" t="s">
        <v>564</v>
      </c>
      <c r="H112" s="17"/>
    </row>
    <row r="113" spans="1:8" ht="12.75" customHeight="1">
      <c r="A113" s="77" t="s">
        <v>50</v>
      </c>
      <c r="B113" s="78" t="s">
        <v>51</v>
      </c>
      <c r="C113" s="79" t="s">
        <v>6</v>
      </c>
      <c r="D113" s="11"/>
      <c r="E113" s="77" t="s">
        <v>11</v>
      </c>
      <c r="F113" s="103" t="s">
        <v>52</v>
      </c>
      <c r="G113" s="81" t="s">
        <v>12</v>
      </c>
      <c r="H113" s="82" t="s">
        <v>13</v>
      </c>
    </row>
    <row r="114" spans="1:8" ht="12.75">
      <c r="A114" s="83" t="s">
        <v>53</v>
      </c>
      <c r="B114" s="78"/>
      <c r="C114" s="84"/>
      <c r="D114" s="11"/>
      <c r="E114" s="83" t="s">
        <v>14</v>
      </c>
      <c r="F114" s="104"/>
      <c r="G114" s="81"/>
      <c r="H114" s="82"/>
    </row>
    <row r="115" spans="1:8" ht="12.75">
      <c r="A115" s="112" t="s">
        <v>163</v>
      </c>
      <c r="B115" s="113">
        <v>3</v>
      </c>
      <c r="C115" s="87" t="s">
        <v>280</v>
      </c>
      <c r="D115" s="88" t="s">
        <v>278</v>
      </c>
      <c r="E115" s="31"/>
      <c r="F115" s="31">
        <v>643.7220252000001</v>
      </c>
      <c r="G115" s="28"/>
      <c r="H115" s="28">
        <f aca="true" t="shared" si="3" ref="H115:H120">ROUND(F115*G115,2)</f>
        <v>0</v>
      </c>
    </row>
    <row r="116" spans="1:8" ht="12.75">
      <c r="A116" s="112" t="s">
        <v>163</v>
      </c>
      <c r="B116" s="113">
        <v>12</v>
      </c>
      <c r="C116" s="87" t="s">
        <v>166</v>
      </c>
      <c r="D116" s="88" t="s">
        <v>167</v>
      </c>
      <c r="E116" s="31">
        <v>52.07</v>
      </c>
      <c r="F116" s="31">
        <v>180.950151152</v>
      </c>
      <c r="G116" s="28">
        <v>2</v>
      </c>
      <c r="H116" s="28">
        <f t="shared" si="3"/>
        <v>361.9</v>
      </c>
    </row>
    <row r="117" spans="1:8" ht="12.75">
      <c r="A117" s="112" t="s">
        <v>163</v>
      </c>
      <c r="B117" s="91"/>
      <c r="C117" s="87" t="s">
        <v>168</v>
      </c>
      <c r="D117" s="93"/>
      <c r="E117" s="93"/>
      <c r="F117" s="40">
        <v>0</v>
      </c>
      <c r="G117" s="28">
        <v>0</v>
      </c>
      <c r="H117" s="28">
        <f t="shared" si="3"/>
        <v>0</v>
      </c>
    </row>
    <row r="118" spans="1:8" ht="12.75">
      <c r="A118" s="112" t="s">
        <v>163</v>
      </c>
      <c r="B118" s="91">
        <v>40</v>
      </c>
      <c r="C118" s="89" t="s">
        <v>250</v>
      </c>
      <c r="D118" s="93" t="s">
        <v>170</v>
      </c>
      <c r="E118" s="59">
        <v>4.12</v>
      </c>
      <c r="F118" s="40">
        <v>231.03342467399997</v>
      </c>
      <c r="G118" s="28">
        <v>1</v>
      </c>
      <c r="H118" s="28">
        <f t="shared" si="3"/>
        <v>231.03</v>
      </c>
    </row>
    <row r="119" spans="1:8" ht="12.75">
      <c r="A119" s="112" t="s">
        <v>163</v>
      </c>
      <c r="B119" s="91">
        <v>41</v>
      </c>
      <c r="C119" s="89" t="s">
        <v>169</v>
      </c>
      <c r="D119" s="93" t="s">
        <v>170</v>
      </c>
      <c r="E119" s="59">
        <v>4.12</v>
      </c>
      <c r="F119" s="40">
        <v>87.1149383</v>
      </c>
      <c r="G119" s="28">
        <v>1</v>
      </c>
      <c r="H119" s="28">
        <f t="shared" si="3"/>
        <v>87.11</v>
      </c>
    </row>
    <row r="120" spans="1:8" ht="12.75">
      <c r="A120" s="22"/>
      <c r="B120" s="86">
        <v>50</v>
      </c>
      <c r="C120" s="105" t="s">
        <v>407</v>
      </c>
      <c r="D120" s="93" t="s">
        <v>172</v>
      </c>
      <c r="E120" s="126">
        <v>13.01</v>
      </c>
      <c r="F120" s="40">
        <v>123.84801205199999</v>
      </c>
      <c r="G120" s="28">
        <v>4</v>
      </c>
      <c r="H120" s="28">
        <f t="shared" si="3"/>
        <v>495.39</v>
      </c>
    </row>
    <row r="121" spans="1:8" ht="12.75">
      <c r="A121" s="98"/>
      <c r="B121" s="98"/>
      <c r="C121" s="42" t="s">
        <v>19</v>
      </c>
      <c r="D121" s="106"/>
      <c r="E121" s="106"/>
      <c r="F121" s="107"/>
      <c r="G121" s="128"/>
      <c r="H121" s="60">
        <f>SUM(H115:H120)</f>
        <v>1175.4299999999998</v>
      </c>
    </row>
    <row r="122" spans="1:8" ht="12.75">
      <c r="A122" s="98"/>
      <c r="B122" s="98"/>
      <c r="C122" s="42"/>
      <c r="D122" s="106"/>
      <c r="E122" s="106"/>
      <c r="F122" s="107"/>
      <c r="G122" s="170"/>
      <c r="H122" s="48"/>
    </row>
    <row r="123" spans="1:8" ht="12.75">
      <c r="A123" s="98"/>
      <c r="B123" s="98"/>
      <c r="C123" s="129" t="s">
        <v>36</v>
      </c>
      <c r="D123" s="57"/>
      <c r="E123" s="57"/>
      <c r="F123" s="57"/>
      <c r="G123" s="57"/>
      <c r="H123" s="58"/>
    </row>
    <row r="124" spans="1:8" ht="12.75" customHeight="1">
      <c r="A124" s="74" t="s">
        <v>48</v>
      </c>
      <c r="B124" s="74" t="s">
        <v>48</v>
      </c>
      <c r="C124" s="75"/>
      <c r="D124" s="11" t="s">
        <v>49</v>
      </c>
      <c r="E124" s="74" t="s">
        <v>8</v>
      </c>
      <c r="F124" s="130" t="s">
        <v>173</v>
      </c>
      <c r="G124" s="17" t="s">
        <v>564</v>
      </c>
      <c r="H124" s="17"/>
    </row>
    <row r="125" spans="1:8" ht="12.75" customHeight="1">
      <c r="A125" s="77" t="s">
        <v>50</v>
      </c>
      <c r="B125" s="78" t="s">
        <v>51</v>
      </c>
      <c r="C125" s="79" t="s">
        <v>6</v>
      </c>
      <c r="D125" s="11"/>
      <c r="E125" s="77" t="s">
        <v>11</v>
      </c>
      <c r="F125" s="130"/>
      <c r="G125" s="81" t="s">
        <v>12</v>
      </c>
      <c r="H125" s="82" t="s">
        <v>13</v>
      </c>
    </row>
    <row r="126" spans="1:8" ht="12.75">
      <c r="A126" s="83" t="s">
        <v>53</v>
      </c>
      <c r="B126" s="78"/>
      <c r="C126" s="84"/>
      <c r="D126" s="11"/>
      <c r="E126" s="83" t="s">
        <v>14</v>
      </c>
      <c r="F126" s="130"/>
      <c r="G126" s="81"/>
      <c r="H126" s="82"/>
    </row>
    <row r="127" spans="1:8" ht="12.75">
      <c r="A127" s="112" t="s">
        <v>37</v>
      </c>
      <c r="B127" s="113">
        <v>7</v>
      </c>
      <c r="C127" s="87" t="s">
        <v>509</v>
      </c>
      <c r="D127" s="93" t="s">
        <v>499</v>
      </c>
      <c r="E127" s="59"/>
      <c r="F127" s="40">
        <v>14.61</v>
      </c>
      <c r="G127" s="28"/>
      <c r="H127" s="28">
        <f>ROUND(F127*G127,2)</f>
        <v>0</v>
      </c>
    </row>
    <row r="128" spans="1:8" ht="12.75">
      <c r="A128" s="22" t="s">
        <v>37</v>
      </c>
      <c r="B128" s="22">
        <v>33</v>
      </c>
      <c r="C128" s="87" t="s">
        <v>174</v>
      </c>
      <c r="D128" s="115" t="s">
        <v>39</v>
      </c>
      <c r="E128" s="116">
        <v>3468.64</v>
      </c>
      <c r="F128" s="116">
        <v>4281.3</v>
      </c>
      <c r="G128" s="28">
        <v>1</v>
      </c>
      <c r="H128" s="28">
        <f>ROUND(F128*G128,2)</f>
        <v>4281.3</v>
      </c>
    </row>
    <row r="129" spans="1:8" ht="12.75">
      <c r="A129" s="22" t="s">
        <v>37</v>
      </c>
      <c r="B129" s="22">
        <v>36</v>
      </c>
      <c r="C129" s="87" t="s">
        <v>227</v>
      </c>
      <c r="D129" s="115" t="s">
        <v>39</v>
      </c>
      <c r="E129" s="171">
        <v>1294.07</v>
      </c>
      <c r="F129" s="171">
        <v>1637.32</v>
      </c>
      <c r="G129" s="28">
        <v>1</v>
      </c>
      <c r="H129" s="28">
        <f>ROUND(F129*G129,2)</f>
        <v>1637.32</v>
      </c>
    </row>
    <row r="130" spans="1:8" ht="12.75">
      <c r="A130" s="131"/>
      <c r="B130" s="131"/>
      <c r="C130" s="56" t="s">
        <v>19</v>
      </c>
      <c r="D130" s="132"/>
      <c r="E130" s="132"/>
      <c r="F130" s="133"/>
      <c r="G130" s="134"/>
      <c r="H130" s="108">
        <f>SUM(H127:H129)</f>
        <v>5918.62</v>
      </c>
    </row>
    <row r="131" spans="1:8" ht="12.75">
      <c r="A131" s="98"/>
      <c r="B131" s="98"/>
      <c r="C131" s="42"/>
      <c r="D131" s="106"/>
      <c r="E131" s="110"/>
      <c r="F131" s="107"/>
      <c r="G131" s="107"/>
      <c r="H131" s="48"/>
    </row>
    <row r="132" spans="1:8" ht="12.75">
      <c r="A132" s="98"/>
      <c r="B132" s="98"/>
      <c r="C132" s="42"/>
      <c r="D132" s="106"/>
      <c r="E132" s="110"/>
      <c r="F132" s="107"/>
      <c r="G132" s="107"/>
      <c r="H132" s="48"/>
    </row>
    <row r="133" spans="1:8" ht="12.75" customHeight="1">
      <c r="A133" s="74" t="s">
        <v>48</v>
      </c>
      <c r="B133" s="74" t="s">
        <v>48</v>
      </c>
      <c r="C133" s="75"/>
      <c r="D133" s="11" t="s">
        <v>49</v>
      </c>
      <c r="E133" s="74" t="s">
        <v>8</v>
      </c>
      <c r="F133" s="130" t="s">
        <v>173</v>
      </c>
      <c r="G133" s="17" t="s">
        <v>564</v>
      </c>
      <c r="H133" s="17"/>
    </row>
    <row r="134" spans="1:8" ht="12.75" customHeight="1">
      <c r="A134" s="77" t="s">
        <v>50</v>
      </c>
      <c r="B134" s="78" t="s">
        <v>51</v>
      </c>
      <c r="C134" s="79" t="s">
        <v>6</v>
      </c>
      <c r="D134" s="11"/>
      <c r="E134" s="77" t="s">
        <v>11</v>
      </c>
      <c r="F134" s="130"/>
      <c r="G134" s="81" t="s">
        <v>12</v>
      </c>
      <c r="H134" s="82" t="s">
        <v>13</v>
      </c>
    </row>
    <row r="135" spans="1:8" ht="12.75">
      <c r="A135" s="83" t="s">
        <v>53</v>
      </c>
      <c r="B135" s="78"/>
      <c r="C135" s="84"/>
      <c r="D135" s="11"/>
      <c r="E135" s="83" t="s">
        <v>14</v>
      </c>
      <c r="F135" s="130"/>
      <c r="G135" s="81"/>
      <c r="H135" s="82"/>
    </row>
    <row r="136" spans="1:8" ht="12.75">
      <c r="A136" s="135"/>
      <c r="B136" s="23">
        <v>5</v>
      </c>
      <c r="C136" s="29" t="s">
        <v>291</v>
      </c>
      <c r="D136" s="30" t="s">
        <v>39</v>
      </c>
      <c r="E136" s="59"/>
      <c r="F136" s="40">
        <v>3000</v>
      </c>
      <c r="G136" s="28"/>
      <c r="H136" s="28">
        <f>ROUND(F136*G136,2)</f>
        <v>0</v>
      </c>
    </row>
    <row r="137" spans="1:8" ht="12.75">
      <c r="A137" s="135"/>
      <c r="B137" s="23">
        <v>6</v>
      </c>
      <c r="C137" s="29" t="s">
        <v>292</v>
      </c>
      <c r="D137" s="30" t="s">
        <v>39</v>
      </c>
      <c r="E137" s="59"/>
      <c r="F137" s="40">
        <v>142.5</v>
      </c>
      <c r="G137" s="28"/>
      <c r="H137" s="28">
        <f>ROUND(F137*G137,2)</f>
        <v>0</v>
      </c>
    </row>
    <row r="138" spans="1:8" ht="12.75">
      <c r="A138" s="23"/>
      <c r="B138" s="23">
        <v>14</v>
      </c>
      <c r="C138" s="29" t="s">
        <v>527</v>
      </c>
      <c r="D138" s="30" t="s">
        <v>39</v>
      </c>
      <c r="E138" s="40"/>
      <c r="F138" s="40">
        <v>282.203333333333</v>
      </c>
      <c r="G138" s="160">
        <v>1</v>
      </c>
      <c r="H138" s="28">
        <f>ROUND(F138*G138,2)</f>
        <v>282.2</v>
      </c>
    </row>
    <row r="139" spans="1:8" ht="12.75">
      <c r="A139" s="280"/>
      <c r="B139" s="131"/>
      <c r="C139" s="56" t="s">
        <v>19</v>
      </c>
      <c r="D139" s="139"/>
      <c r="E139" s="133"/>
      <c r="F139" s="133"/>
      <c r="G139" s="286"/>
      <c r="H139" s="60">
        <f>SUM(H136:H138)</f>
        <v>282.2</v>
      </c>
    </row>
    <row r="140" spans="1:8" ht="12.75">
      <c r="A140" s="98"/>
      <c r="B140" s="98"/>
      <c r="C140" s="42"/>
      <c r="D140" s="106"/>
      <c r="E140" s="110"/>
      <c r="F140" s="107"/>
      <c r="G140" s="107"/>
      <c r="H140" s="48"/>
    </row>
    <row r="141" spans="1:8" ht="12.75">
      <c r="A141" s="98"/>
      <c r="B141" s="98"/>
      <c r="C141" s="42"/>
      <c r="D141" s="106"/>
      <c r="E141" s="106"/>
      <c r="F141" s="107"/>
      <c r="G141" s="107"/>
      <c r="H141" s="48"/>
    </row>
    <row r="142" spans="1:8" ht="12.75" customHeight="1">
      <c r="A142" s="74" t="s">
        <v>48</v>
      </c>
      <c r="B142" s="74" t="s">
        <v>48</v>
      </c>
      <c r="C142" s="75"/>
      <c r="D142" s="11" t="s">
        <v>49</v>
      </c>
      <c r="E142" s="74" t="s">
        <v>8</v>
      </c>
      <c r="F142" s="130" t="s">
        <v>173</v>
      </c>
      <c r="G142" s="17" t="s">
        <v>564</v>
      </c>
      <c r="H142" s="17"/>
    </row>
    <row r="143" spans="1:8" ht="12.75" customHeight="1">
      <c r="A143" s="77" t="s">
        <v>50</v>
      </c>
      <c r="B143" s="78" t="s">
        <v>51</v>
      </c>
      <c r="C143" s="79" t="s">
        <v>6</v>
      </c>
      <c r="D143" s="11"/>
      <c r="E143" s="77" t="s">
        <v>11</v>
      </c>
      <c r="F143" s="130"/>
      <c r="G143" s="81" t="s">
        <v>12</v>
      </c>
      <c r="H143" s="82" t="s">
        <v>13</v>
      </c>
    </row>
    <row r="144" spans="1:8" ht="12.75">
      <c r="A144" s="83" t="s">
        <v>53</v>
      </c>
      <c r="B144" s="78"/>
      <c r="C144" s="84"/>
      <c r="D144" s="11"/>
      <c r="E144" s="83" t="s">
        <v>14</v>
      </c>
      <c r="F144" s="130"/>
      <c r="G144" s="81"/>
      <c r="H144" s="82"/>
    </row>
    <row r="145" spans="1:8" ht="12.75">
      <c r="A145" s="135"/>
      <c r="B145" s="23">
        <v>19</v>
      </c>
      <c r="C145" s="29" t="s">
        <v>180</v>
      </c>
      <c r="D145" s="30" t="s">
        <v>181</v>
      </c>
      <c r="E145" s="40"/>
      <c r="F145" s="40">
        <v>1060.81</v>
      </c>
      <c r="G145" s="28">
        <v>0.62</v>
      </c>
      <c r="H145" s="28">
        <f>ROUND(F145*G145,2)</f>
        <v>657.7</v>
      </c>
    </row>
    <row r="146" spans="1:8" ht="12.75">
      <c r="A146" s="136"/>
      <c r="B146" s="137"/>
      <c r="C146" s="138" t="s">
        <v>19</v>
      </c>
      <c r="D146" s="139"/>
      <c r="E146" s="140"/>
      <c r="F146" s="140"/>
      <c r="G146" s="141"/>
      <c r="H146" s="60">
        <f>SUM(H145)</f>
        <v>657.7</v>
      </c>
    </row>
    <row r="147" spans="1:8" ht="12.75">
      <c r="A147" s="98"/>
      <c r="B147" s="98"/>
      <c r="C147" s="2"/>
      <c r="D147" s="139"/>
      <c r="E147" s="42"/>
      <c r="F147" s="133"/>
      <c r="G147" s="107"/>
      <c r="H147" s="48"/>
    </row>
    <row r="148" spans="1:8" ht="12.75">
      <c r="A148" s="142"/>
      <c r="B148" s="142"/>
      <c r="C148" s="143" t="s">
        <v>182</v>
      </c>
      <c r="D148" s="139"/>
      <c r="E148" s="143"/>
      <c r="F148" s="144"/>
      <c r="G148" s="134"/>
      <c r="H148" s="60">
        <v>173549.24517936504</v>
      </c>
    </row>
    <row r="149" spans="1:8" ht="12.75">
      <c r="A149" s="131"/>
      <c r="B149" s="131"/>
      <c r="C149" s="56"/>
      <c r="D149" s="139"/>
      <c r="E149" s="132"/>
      <c r="F149" s="132"/>
      <c r="G149" s="107"/>
      <c r="H149" s="48"/>
    </row>
    <row r="150" spans="1:8" ht="12.75">
      <c r="A150" s="131"/>
      <c r="B150" s="131"/>
      <c r="C150" s="61" t="s">
        <v>565</v>
      </c>
      <c r="D150" s="139"/>
      <c r="E150" s="223"/>
      <c r="F150" s="223"/>
      <c r="G150" s="107"/>
      <c r="H150" s="60">
        <f>H148+H44</f>
        <v>184409.33027936504</v>
      </c>
    </row>
    <row r="151" spans="1:8" ht="12.75">
      <c r="A151" s="131"/>
      <c r="B151" s="131"/>
      <c r="C151" s="61"/>
      <c r="D151" s="139"/>
      <c r="E151" s="148"/>
      <c r="F151" s="291"/>
      <c r="G151" s="107"/>
      <c r="H151" s="48"/>
    </row>
    <row r="152" spans="1:8" ht="15.75" customHeight="1" hidden="1">
      <c r="A152" s="221"/>
      <c r="B152" s="221"/>
      <c r="C152" s="145" t="s">
        <v>184</v>
      </c>
      <c r="D152" s="145"/>
      <c r="E152" s="145"/>
      <c r="F152" s="145"/>
      <c r="G152" s="232"/>
      <c r="H152" s="232"/>
    </row>
    <row r="153" spans="1:8" ht="15.75" customHeight="1" hidden="1">
      <c r="A153" s="221"/>
      <c r="B153" s="221"/>
      <c r="C153" s="145" t="s">
        <v>185</v>
      </c>
      <c r="D153" s="145"/>
      <c r="E153" s="145"/>
      <c r="F153" s="145"/>
      <c r="G153" s="223"/>
      <c r="H153" s="224"/>
    </row>
    <row r="154" spans="1:8" ht="12.75" hidden="1">
      <c r="A154" s="221"/>
      <c r="B154" s="221"/>
      <c r="C154" s="61"/>
      <c r="D154" s="147"/>
      <c r="E154" s="148"/>
      <c r="F154" s="148"/>
      <c r="G154"/>
      <c r="H154"/>
    </row>
    <row r="155" spans="1:8" ht="15.75" customHeight="1" hidden="1">
      <c r="A155" s="221"/>
      <c r="B155" s="221"/>
      <c r="C155" s="151" t="s">
        <v>186</v>
      </c>
      <c r="D155" s="151"/>
      <c r="E155" s="151"/>
      <c r="F155" s="151"/>
      <c r="G155"/>
      <c r="H155"/>
    </row>
    <row r="156" spans="1:8" ht="12.75" hidden="1">
      <c r="A156" s="221"/>
      <c r="B156" s="221"/>
      <c r="C156" s="99"/>
      <c r="D156" s="153"/>
      <c r="E156" s="154"/>
      <c r="F156" s="154"/>
      <c r="G156"/>
      <c r="H156"/>
    </row>
    <row r="157" spans="1:8" ht="15.75" customHeight="1" hidden="1">
      <c r="A157" s="221"/>
      <c r="B157" s="221"/>
      <c r="C157" s="151" t="s">
        <v>187</v>
      </c>
      <c r="D157" s="151"/>
      <c r="E157" s="151"/>
      <c r="F157" s="151"/>
      <c r="G157"/>
      <c r="H157"/>
    </row>
    <row r="158" spans="1:8" ht="12.75" customHeight="1" hidden="1">
      <c r="A158" s="221"/>
      <c r="B158" s="221"/>
      <c r="C158" s="145" t="s">
        <v>188</v>
      </c>
      <c r="D158" s="145"/>
      <c r="E158" s="145"/>
      <c r="F158" s="145"/>
      <c r="G158"/>
      <c r="H158"/>
    </row>
    <row r="159" spans="1:6" ht="15.75" customHeight="1" hidden="1">
      <c r="A159" s="221"/>
      <c r="B159" s="221"/>
      <c r="C159" s="145" t="s">
        <v>189</v>
      </c>
      <c r="D159" s="145"/>
      <c r="E159" s="145"/>
      <c r="F159" s="145"/>
    </row>
    <row r="160" spans="3:6" ht="12.75" hidden="1">
      <c r="C160" s="61"/>
      <c r="D160" s="147"/>
      <c r="E160" s="148"/>
      <c r="F160" s="148"/>
    </row>
    <row r="161" spans="3:6" ht="15.75" customHeight="1" hidden="1">
      <c r="C161" s="151" t="s">
        <v>190</v>
      </c>
      <c r="D161" s="151"/>
      <c r="E161" s="151"/>
      <c r="F161" s="151"/>
    </row>
    <row r="162" spans="3:6" ht="12.75" hidden="1">
      <c r="C162" s="99"/>
      <c r="D162" s="153"/>
      <c r="E162" s="154"/>
      <c r="F162" s="154"/>
    </row>
    <row r="163" spans="3:6" ht="15.75" customHeight="1" hidden="1">
      <c r="C163" s="151" t="s">
        <v>191</v>
      </c>
      <c r="D163" s="151"/>
      <c r="E163" s="151"/>
      <c r="F163" s="151"/>
    </row>
    <row r="164" ht="12.75" hidden="1"/>
    <row r="165" spans="1:6" ht="12.75">
      <c r="A165" s="284" t="s">
        <v>503</v>
      </c>
      <c r="B165" s="284"/>
      <c r="C165" s="284"/>
      <c r="D165" s="284"/>
      <c r="E165" s="284"/>
      <c r="F165" s="284"/>
    </row>
    <row r="166" spans="1:6" ht="12.75">
      <c r="A166" s="284" t="s">
        <v>566</v>
      </c>
      <c r="B166" s="284"/>
      <c r="C166" s="284"/>
      <c r="D166" s="284"/>
      <c r="E166" s="284"/>
      <c r="F166" s="284"/>
    </row>
    <row r="177" ht="12.75">
      <c r="C177" s="147"/>
    </row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2:D54"/>
    <mergeCell ref="G52:H52"/>
    <mergeCell ref="B53:B54"/>
    <mergeCell ref="G53:G54"/>
    <mergeCell ref="H53:H54"/>
    <mergeCell ref="D86:D88"/>
    <mergeCell ref="G86:H86"/>
    <mergeCell ref="B87:B88"/>
    <mergeCell ref="G87:G88"/>
    <mergeCell ref="H87:H88"/>
    <mergeCell ref="D95:D97"/>
    <mergeCell ref="G95:H95"/>
    <mergeCell ref="B96:B97"/>
    <mergeCell ref="G96:G97"/>
    <mergeCell ref="H96:H97"/>
    <mergeCell ref="D112:D114"/>
    <mergeCell ref="G112:H112"/>
    <mergeCell ref="B113:B114"/>
    <mergeCell ref="G113:G114"/>
    <mergeCell ref="H113:H114"/>
    <mergeCell ref="D124:D126"/>
    <mergeCell ref="F124:F126"/>
    <mergeCell ref="G124:H124"/>
    <mergeCell ref="B125:B126"/>
    <mergeCell ref="G125:G126"/>
    <mergeCell ref="H125:H126"/>
    <mergeCell ref="D133:D135"/>
    <mergeCell ref="F133:F135"/>
    <mergeCell ref="G133:H133"/>
    <mergeCell ref="B134:B135"/>
    <mergeCell ref="G134:G135"/>
    <mergeCell ref="H134:H135"/>
    <mergeCell ref="D142:D144"/>
    <mergeCell ref="F142:F144"/>
    <mergeCell ref="G142:H142"/>
    <mergeCell ref="B143:B144"/>
    <mergeCell ref="G143:G144"/>
    <mergeCell ref="H143:H144"/>
    <mergeCell ref="C152:F152"/>
    <mergeCell ref="C153:F153"/>
    <mergeCell ref="C155:F155"/>
    <mergeCell ref="C157:F157"/>
    <mergeCell ref="C158:F158"/>
    <mergeCell ref="C159:F159"/>
    <mergeCell ref="C161:F161"/>
    <mergeCell ref="C163:F163"/>
  </mergeCells>
  <printOptions/>
  <pageMargins left="0.7" right="0.7" top="0.75" bottom="0.75" header="0.5118055555555555" footer="0.5118055555555555"/>
  <pageSetup horizontalDpi="300" verticalDpi="300" orientation="portrait" paperSize="9" scale="8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45">
      <selection activeCell="A173" sqref="A173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567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60">
        <v>1137.48</v>
      </c>
      <c r="G9" s="28">
        <v>2.76</v>
      </c>
      <c r="H9" s="28">
        <f>ROUND(F9*G9,2)</f>
        <v>3139.44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211">
        <v>1409.62</v>
      </c>
      <c r="G10" s="28">
        <v>1.38</v>
      </c>
      <c r="H10" s="28">
        <f>ROUND(F10*G10,2)</f>
        <v>1945.28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5084.72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567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0">
        <v>1057.17</v>
      </c>
      <c r="G17" s="28">
        <v>1.3809999999999998</v>
      </c>
      <c r="H17" s="28">
        <f>ROUND(F17*G17,2)</f>
        <v>1459.95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1459.95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567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31">
        <v>1421.89</v>
      </c>
      <c r="G24" s="28">
        <v>1.833</v>
      </c>
      <c r="H24" s="28">
        <f>ROUND(F24*G24,2)</f>
        <v>2606.32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31">
        <v>1057.17</v>
      </c>
      <c r="G25" s="28">
        <v>1.833</v>
      </c>
      <c r="H25" s="28">
        <f>ROUND(F25*G25,2)</f>
        <v>1937.79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4544.110000000001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567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31">
        <v>2914.49</v>
      </c>
      <c r="G33" s="28">
        <v>0.4</v>
      </c>
      <c r="H33" s="28">
        <f>ROUND(F33*G33,2)</f>
        <v>1165.8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1327.56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567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1</v>
      </c>
      <c r="C41" s="29" t="s">
        <v>38</v>
      </c>
      <c r="D41" s="30" t="s">
        <v>568</v>
      </c>
      <c r="E41" s="59">
        <v>2070.51</v>
      </c>
      <c r="F41" s="40">
        <v>2565.63</v>
      </c>
      <c r="G41" s="28">
        <v>0</v>
      </c>
      <c r="H41" s="28">
        <f>ROUND(F41*G41,2)</f>
        <v>0</v>
      </c>
    </row>
    <row r="42" spans="1:8" ht="12.75">
      <c r="A42" s="38" t="s">
        <v>37</v>
      </c>
      <c r="B42" s="23">
        <v>2</v>
      </c>
      <c r="C42" s="50" t="s">
        <v>40</v>
      </c>
      <c r="D42" s="30" t="s">
        <v>41</v>
      </c>
      <c r="E42" s="59">
        <v>1378.85</v>
      </c>
      <c r="F42" s="40">
        <v>1708.55</v>
      </c>
      <c r="G42" s="28">
        <v>0</v>
      </c>
      <c r="H42" s="28">
        <f>ROUND(F42*G42,2)</f>
        <v>0</v>
      </c>
    </row>
    <row r="43" spans="1:8" ht="12.75">
      <c r="A43" s="38" t="s">
        <v>37</v>
      </c>
      <c r="B43" s="23">
        <v>3</v>
      </c>
      <c r="C43" s="29" t="s">
        <v>42</v>
      </c>
      <c r="D43" s="30" t="s">
        <v>568</v>
      </c>
      <c r="E43" s="273">
        <v>1378.85</v>
      </c>
      <c r="F43" s="181">
        <v>1708.55</v>
      </c>
      <c r="G43" s="28">
        <v>0</v>
      </c>
      <c r="H43" s="28">
        <f>ROUND(F43*G43,2)</f>
        <v>0</v>
      </c>
    </row>
    <row r="44" spans="1:8" ht="12.75">
      <c r="A44" s="38" t="s">
        <v>37</v>
      </c>
      <c r="B44" s="23">
        <v>6</v>
      </c>
      <c r="C44" s="50" t="s">
        <v>475</v>
      </c>
      <c r="D44" s="30" t="s">
        <v>195</v>
      </c>
      <c r="E44" s="59">
        <v>27.63</v>
      </c>
      <c r="F44" s="40">
        <v>34.29</v>
      </c>
      <c r="G44" s="28">
        <v>0</v>
      </c>
      <c r="H44" s="28">
        <f>ROUND(F44*G44,2)</f>
        <v>0</v>
      </c>
    </row>
    <row r="45" spans="1:8" ht="12.75">
      <c r="A45" s="38" t="s">
        <v>37</v>
      </c>
      <c r="B45" s="23">
        <v>7</v>
      </c>
      <c r="C45" s="29" t="s">
        <v>194</v>
      </c>
      <c r="D45" s="30" t="s">
        <v>195</v>
      </c>
      <c r="E45" s="59">
        <v>25.41</v>
      </c>
      <c r="F45" s="40">
        <v>31.54</v>
      </c>
      <c r="G45" s="28">
        <v>6</v>
      </c>
      <c r="H45" s="28">
        <f>ROUND(F45*G45,2)</f>
        <v>189.24</v>
      </c>
    </row>
    <row r="46" spans="1:8" ht="12.75">
      <c r="A46" s="34"/>
      <c r="B46" s="34"/>
      <c r="C46" s="42" t="s">
        <v>19</v>
      </c>
      <c r="D46" s="43"/>
      <c r="E46" s="43"/>
      <c r="F46" s="45"/>
      <c r="G46" s="9"/>
      <c r="H46" s="60">
        <f>SUM(H41:H45)</f>
        <v>189.24</v>
      </c>
    </row>
    <row r="47" spans="1:8" ht="12.75">
      <c r="A47" s="34"/>
      <c r="B47" s="34"/>
      <c r="C47" s="42"/>
      <c r="D47" s="43"/>
      <c r="E47" s="43"/>
      <c r="F47" s="45"/>
      <c r="G47" s="45"/>
      <c r="H47" s="255"/>
    </row>
    <row r="48" spans="1:8" ht="12.75">
      <c r="A48" s="43"/>
      <c r="B48" s="43"/>
      <c r="C48" s="61" t="s">
        <v>43</v>
      </c>
      <c r="D48" s="62"/>
      <c r="E48" s="62"/>
      <c r="F48" s="62"/>
      <c r="G48" s="63"/>
      <c r="H48" s="64">
        <f>H46+H34+H26+H18+H11</f>
        <v>12605.580000000002</v>
      </c>
    </row>
    <row r="52" spans="1:8" ht="12.75">
      <c r="A52" s="3" t="s">
        <v>44</v>
      </c>
      <c r="B52" s="3"/>
      <c r="C52" s="3"/>
      <c r="D52" s="3"/>
      <c r="E52" s="3"/>
      <c r="F52" s="3"/>
      <c r="G52" s="65"/>
      <c r="H52" s="66"/>
    </row>
    <row r="53" spans="1:8" ht="12.75">
      <c r="A53" s="3" t="s">
        <v>45</v>
      </c>
      <c r="B53" s="3"/>
      <c r="C53" s="3"/>
      <c r="D53" s="3"/>
      <c r="E53" s="3"/>
      <c r="F53" s="3"/>
      <c r="G53" s="65"/>
      <c r="H53" s="66"/>
    </row>
    <row r="54" spans="1:8" ht="12.75">
      <c r="A54" s="3" t="s">
        <v>46</v>
      </c>
      <c r="B54" s="3"/>
      <c r="C54" s="3"/>
      <c r="D54" s="3"/>
      <c r="E54" s="3"/>
      <c r="F54" s="3"/>
      <c r="G54" s="65"/>
      <c r="H54" s="66"/>
    </row>
    <row r="55" spans="1:8" ht="12.75">
      <c r="A55" s="161"/>
      <c r="B55" s="162"/>
      <c r="C55" s="163"/>
      <c r="D55" s="161"/>
      <c r="E55" s="161"/>
      <c r="F55" s="134"/>
      <c r="G55" s="134"/>
      <c r="H55" s="48"/>
    </row>
    <row r="56" spans="1:8" ht="12.75">
      <c r="A56" s="67" t="s">
        <v>47</v>
      </c>
      <c r="B56" s="68"/>
      <c r="C56" s="69"/>
      <c r="D56" s="70"/>
      <c r="E56" s="70"/>
      <c r="F56" s="71"/>
      <c r="G56" s="72"/>
      <c r="H56" s="73"/>
    </row>
    <row r="57" spans="1:8" ht="12.75" customHeight="1">
      <c r="A57" s="74" t="s">
        <v>48</v>
      </c>
      <c r="B57" s="74" t="s">
        <v>48</v>
      </c>
      <c r="C57" s="75"/>
      <c r="D57" s="11" t="s">
        <v>49</v>
      </c>
      <c r="E57" s="74" t="s">
        <v>8</v>
      </c>
      <c r="F57" s="76" t="s">
        <v>9</v>
      </c>
      <c r="G57" s="17" t="s">
        <v>567</v>
      </c>
      <c r="H57" s="17"/>
    </row>
    <row r="58" spans="1:8" ht="12.75" customHeight="1">
      <c r="A58" s="77" t="s">
        <v>50</v>
      </c>
      <c r="B58" s="78" t="s">
        <v>51</v>
      </c>
      <c r="C58" s="79" t="s">
        <v>6</v>
      </c>
      <c r="D58" s="11"/>
      <c r="E58" s="77" t="s">
        <v>11</v>
      </c>
      <c r="F58" s="80" t="s">
        <v>52</v>
      </c>
      <c r="G58" s="81" t="s">
        <v>12</v>
      </c>
      <c r="H58" s="82" t="s">
        <v>13</v>
      </c>
    </row>
    <row r="59" spans="1:8" ht="12.75">
      <c r="A59" s="83" t="s">
        <v>53</v>
      </c>
      <c r="B59" s="78"/>
      <c r="C59" s="84"/>
      <c r="D59" s="11"/>
      <c r="E59" s="83" t="s">
        <v>14</v>
      </c>
      <c r="F59" s="85"/>
      <c r="G59" s="81"/>
      <c r="H59" s="82"/>
    </row>
    <row r="60" spans="1:8" ht="12.75">
      <c r="A60" s="22" t="s">
        <v>15</v>
      </c>
      <c r="B60" s="86"/>
      <c r="C60" s="87" t="s">
        <v>54</v>
      </c>
      <c r="D60" s="88" t="s">
        <v>55</v>
      </c>
      <c r="E60" s="31"/>
      <c r="F60" s="31"/>
      <c r="G60" s="28">
        <v>0</v>
      </c>
      <c r="H60" s="28">
        <v>0</v>
      </c>
    </row>
    <row r="61" spans="1:8" ht="12.75">
      <c r="A61" s="22" t="s">
        <v>15</v>
      </c>
      <c r="B61" s="86">
        <v>15</v>
      </c>
      <c r="C61" s="89" t="s">
        <v>56</v>
      </c>
      <c r="D61" s="88"/>
      <c r="E61" s="31">
        <v>47.94</v>
      </c>
      <c r="F61" s="90">
        <v>589.9813763839999</v>
      </c>
      <c r="G61" s="28">
        <v>18</v>
      </c>
      <c r="H61" s="28">
        <f>ROUND(F61*G61,2)</f>
        <v>10619.66</v>
      </c>
    </row>
    <row r="62" spans="1:8" ht="12.75">
      <c r="A62" s="22" t="s">
        <v>15</v>
      </c>
      <c r="B62" s="86">
        <v>16</v>
      </c>
      <c r="C62" s="89" t="s">
        <v>57</v>
      </c>
      <c r="D62" s="88"/>
      <c r="E62" s="31">
        <v>60.97</v>
      </c>
      <c r="F62" s="90">
        <v>631.2994127360001</v>
      </c>
      <c r="G62" s="28">
        <v>22</v>
      </c>
      <c r="H62" s="28">
        <f>ROUND(F62*G62,2)</f>
        <v>13888.59</v>
      </c>
    </row>
    <row r="63" spans="1:8" ht="12.75">
      <c r="A63" s="22" t="s">
        <v>15</v>
      </c>
      <c r="B63" s="86">
        <v>18</v>
      </c>
      <c r="C63" s="89" t="s">
        <v>59</v>
      </c>
      <c r="D63" s="88"/>
      <c r="E63" s="31">
        <v>171.46</v>
      </c>
      <c r="F63" s="90">
        <v>815.378316608</v>
      </c>
      <c r="G63" s="28">
        <v>17.5</v>
      </c>
      <c r="H63" s="28">
        <f>ROUND(F63*G63,2)</f>
        <v>14269.12</v>
      </c>
    </row>
    <row r="64" spans="1:8" ht="12.75">
      <c r="A64" s="22" t="s">
        <v>15</v>
      </c>
      <c r="B64" s="86">
        <v>19</v>
      </c>
      <c r="C64" s="89" t="s">
        <v>60</v>
      </c>
      <c r="D64" s="88"/>
      <c r="E64" s="31">
        <v>177.05</v>
      </c>
      <c r="F64" s="90">
        <v>849.762584128</v>
      </c>
      <c r="G64" s="28">
        <v>23</v>
      </c>
      <c r="H64" s="28">
        <f>ROUND(F64*G64,2)</f>
        <v>19544.54</v>
      </c>
    </row>
    <row r="65" spans="1:8" ht="12.75">
      <c r="A65" s="22" t="s">
        <v>15</v>
      </c>
      <c r="B65" s="86">
        <v>20</v>
      </c>
      <c r="C65" s="89" t="s">
        <v>61</v>
      </c>
      <c r="D65" s="88"/>
      <c r="E65" s="31">
        <v>199.87</v>
      </c>
      <c r="F65" s="90">
        <v>902.61662048</v>
      </c>
      <c r="G65" s="28">
        <v>3</v>
      </c>
      <c r="H65" s="28">
        <f>ROUND(F65*G65,2)</f>
        <v>2707.85</v>
      </c>
    </row>
    <row r="66" spans="1:8" ht="12.75">
      <c r="A66" s="22" t="s">
        <v>15</v>
      </c>
      <c r="B66" s="86"/>
      <c r="C66" s="87" t="s">
        <v>65</v>
      </c>
      <c r="D66" s="88" t="s">
        <v>55</v>
      </c>
      <c r="E66" s="31"/>
      <c r="F66" s="31"/>
      <c r="G66" s="26"/>
      <c r="H66" s="165"/>
    </row>
    <row r="67" spans="1:8" ht="12.75">
      <c r="A67" s="22" t="s">
        <v>15</v>
      </c>
      <c r="B67" s="86">
        <v>32</v>
      </c>
      <c r="C67" s="89" t="s">
        <v>66</v>
      </c>
      <c r="D67" s="88"/>
      <c r="E67" s="31">
        <v>659.42</v>
      </c>
      <c r="F67" s="90">
        <v>1096.9355272640003</v>
      </c>
      <c r="G67" s="28">
        <v>2</v>
      </c>
      <c r="H67" s="28">
        <f>ROUND(F67*G67,2)</f>
        <v>2193.87</v>
      </c>
    </row>
    <row r="68" spans="1:8" ht="12.75">
      <c r="A68" s="22" t="s">
        <v>15</v>
      </c>
      <c r="B68" s="86">
        <v>35</v>
      </c>
      <c r="C68" s="87" t="s">
        <v>68</v>
      </c>
      <c r="D68" s="88" t="s">
        <v>69</v>
      </c>
      <c r="E68" s="31">
        <v>13.1</v>
      </c>
      <c r="F68" s="90">
        <v>148.86607922</v>
      </c>
      <c r="G68" s="28">
        <v>2</v>
      </c>
      <c r="H68" s="28">
        <f>ROUND(F68*G68,2)</f>
        <v>297.73</v>
      </c>
    </row>
    <row r="69" spans="1:8" ht="12.75">
      <c r="A69" s="22" t="s">
        <v>15</v>
      </c>
      <c r="B69" s="86"/>
      <c r="C69" s="87" t="s">
        <v>70</v>
      </c>
      <c r="D69" s="88" t="s">
        <v>71</v>
      </c>
      <c r="E69" s="31"/>
      <c r="F69" s="31"/>
      <c r="G69" s="26"/>
      <c r="H69" s="165"/>
    </row>
    <row r="70" spans="1:8" ht="12.75">
      <c r="A70" s="22" t="s">
        <v>15</v>
      </c>
      <c r="B70" s="86">
        <v>40</v>
      </c>
      <c r="C70" s="89" t="s">
        <v>72</v>
      </c>
      <c r="D70" s="88"/>
      <c r="E70" s="31">
        <v>70.92</v>
      </c>
      <c r="F70" s="90">
        <v>217.09327922</v>
      </c>
      <c r="G70" s="28">
        <v>3</v>
      </c>
      <c r="H70" s="28">
        <f>ROUND(F70*G70,2)</f>
        <v>651.28</v>
      </c>
    </row>
    <row r="71" spans="1:8" ht="12.75">
      <c r="A71" s="22" t="s">
        <v>15</v>
      </c>
      <c r="B71" s="86">
        <v>53</v>
      </c>
      <c r="C71" s="87" t="s">
        <v>78</v>
      </c>
      <c r="D71" s="88" t="s">
        <v>33</v>
      </c>
      <c r="E71" s="31">
        <v>92.22</v>
      </c>
      <c r="F71" s="90">
        <v>237.400690416</v>
      </c>
      <c r="G71" s="28">
        <v>13</v>
      </c>
      <c r="H71" s="28">
        <f>ROUND(F71*G71,2)</f>
        <v>3086.21</v>
      </c>
    </row>
    <row r="72" spans="1:8" ht="12.75">
      <c r="A72" s="22" t="s">
        <v>15</v>
      </c>
      <c r="B72" s="86">
        <v>54</v>
      </c>
      <c r="C72" s="87" t="s">
        <v>79</v>
      </c>
      <c r="D72" s="88" t="s">
        <v>33</v>
      </c>
      <c r="E72" s="31">
        <v>245.01</v>
      </c>
      <c r="F72" s="90">
        <v>417.69189041600004</v>
      </c>
      <c r="G72" s="28">
        <v>8</v>
      </c>
      <c r="H72" s="28">
        <f>ROUND(F72*G72,2)</f>
        <v>3341.54</v>
      </c>
    </row>
    <row r="73" spans="1:8" ht="12.75">
      <c r="A73" s="22" t="s">
        <v>15</v>
      </c>
      <c r="B73" s="86"/>
      <c r="C73" s="105" t="s">
        <v>198</v>
      </c>
      <c r="D73" s="88"/>
      <c r="E73" s="31"/>
      <c r="F73" s="31"/>
      <c r="G73" s="26"/>
      <c r="H73" s="164"/>
    </row>
    <row r="74" spans="1:8" ht="12.75">
      <c r="A74" s="22" t="s">
        <v>15</v>
      </c>
      <c r="B74" s="86">
        <v>56</v>
      </c>
      <c r="C74" s="89" t="s">
        <v>199</v>
      </c>
      <c r="D74" s="88" t="s">
        <v>33</v>
      </c>
      <c r="E74" s="31">
        <v>28.05</v>
      </c>
      <c r="F74" s="90">
        <v>295.792815112</v>
      </c>
      <c r="G74" s="28">
        <v>2</v>
      </c>
      <c r="H74" s="28">
        <f aca="true" t="shared" si="0" ref="H74:H82">ROUND(F74*G74,2)</f>
        <v>591.59</v>
      </c>
    </row>
    <row r="75" spans="1:8" ht="12.75">
      <c r="A75" s="38" t="s">
        <v>15</v>
      </c>
      <c r="B75" s="86">
        <v>66</v>
      </c>
      <c r="C75" s="87" t="s">
        <v>84</v>
      </c>
      <c r="D75" s="88" t="s">
        <v>33</v>
      </c>
      <c r="E75" s="31">
        <v>21.59</v>
      </c>
      <c r="F75" s="90">
        <v>116.40959925199999</v>
      </c>
      <c r="G75" s="28">
        <v>11</v>
      </c>
      <c r="H75" s="28">
        <f t="shared" si="0"/>
        <v>1280.51</v>
      </c>
    </row>
    <row r="76" spans="1:8" ht="12.75">
      <c r="A76" s="38" t="s">
        <v>15</v>
      </c>
      <c r="B76" s="92">
        <v>67</v>
      </c>
      <c r="C76" s="87" t="s">
        <v>85</v>
      </c>
      <c r="D76" s="88" t="s">
        <v>33</v>
      </c>
      <c r="E76" s="31">
        <v>11.31</v>
      </c>
      <c r="F76" s="90">
        <v>48.59463285600002</v>
      </c>
      <c r="G76" s="28">
        <v>30</v>
      </c>
      <c r="H76" s="28">
        <f t="shared" si="0"/>
        <v>1457.84</v>
      </c>
    </row>
    <row r="77" spans="1:8" ht="12.75">
      <c r="A77" s="38" t="s">
        <v>15</v>
      </c>
      <c r="B77" s="86">
        <v>78</v>
      </c>
      <c r="C77" s="87" t="s">
        <v>86</v>
      </c>
      <c r="D77" s="88" t="s">
        <v>87</v>
      </c>
      <c r="E77" s="31">
        <v>8.61</v>
      </c>
      <c r="F77" s="90">
        <v>44.460143228</v>
      </c>
      <c r="G77" s="28">
        <v>1</v>
      </c>
      <c r="H77" s="28">
        <f t="shared" si="0"/>
        <v>44.46</v>
      </c>
    </row>
    <row r="78" spans="1:8" ht="12.75">
      <c r="A78" s="38" t="s">
        <v>15</v>
      </c>
      <c r="B78" s="86">
        <v>90</v>
      </c>
      <c r="C78" s="87" t="s">
        <v>90</v>
      </c>
      <c r="D78" s="93" t="s">
        <v>91</v>
      </c>
      <c r="E78" s="59">
        <v>140.87</v>
      </c>
      <c r="F78" s="90">
        <v>544.032750904</v>
      </c>
      <c r="G78" s="28">
        <v>2</v>
      </c>
      <c r="H78" s="28">
        <f t="shared" si="0"/>
        <v>1088.07</v>
      </c>
    </row>
    <row r="79" spans="1:8" ht="12.75">
      <c r="A79" s="38" t="s">
        <v>15</v>
      </c>
      <c r="B79" s="92">
        <v>91</v>
      </c>
      <c r="C79" s="87" t="s">
        <v>92</v>
      </c>
      <c r="D79" s="93" t="s">
        <v>41</v>
      </c>
      <c r="E79" s="59"/>
      <c r="F79" s="90">
        <v>99.50326330000001</v>
      </c>
      <c r="G79" s="28">
        <v>4</v>
      </c>
      <c r="H79" s="28">
        <f t="shared" si="0"/>
        <v>398.01</v>
      </c>
    </row>
    <row r="80" spans="1:8" ht="12.75">
      <c r="A80" s="38" t="s">
        <v>96</v>
      </c>
      <c r="B80" s="94">
        <v>111</v>
      </c>
      <c r="C80" s="29" t="s">
        <v>99</v>
      </c>
      <c r="D80" s="30" t="s">
        <v>100</v>
      </c>
      <c r="E80" s="95"/>
      <c r="F80" s="90"/>
      <c r="G80" s="28">
        <v>0</v>
      </c>
      <c r="H80" s="28">
        <f t="shared" si="0"/>
        <v>0</v>
      </c>
    </row>
    <row r="81" spans="1:8" ht="12.75">
      <c r="A81" s="38" t="s">
        <v>96</v>
      </c>
      <c r="B81" s="94">
        <v>112</v>
      </c>
      <c r="C81" s="96" t="s">
        <v>101</v>
      </c>
      <c r="D81" s="30" t="s">
        <v>102</v>
      </c>
      <c r="E81" s="95">
        <v>12.03</v>
      </c>
      <c r="F81" s="90">
        <v>127.68838868200002</v>
      </c>
      <c r="G81" s="28">
        <v>6</v>
      </c>
      <c r="H81" s="28">
        <f t="shared" si="0"/>
        <v>766.13</v>
      </c>
    </row>
    <row r="82" spans="1:8" ht="12.75">
      <c r="A82" s="38" t="s">
        <v>96</v>
      </c>
      <c r="B82" s="94"/>
      <c r="C82" s="29" t="s">
        <v>103</v>
      </c>
      <c r="D82" s="30"/>
      <c r="E82" s="95"/>
      <c r="F82" s="95">
        <v>206.96678766400004</v>
      </c>
      <c r="G82" s="28">
        <v>94.15</v>
      </c>
      <c r="H82" s="28">
        <f t="shared" si="0"/>
        <v>19485.92</v>
      </c>
    </row>
    <row r="83" spans="1:8" ht="12.75">
      <c r="A83" s="97"/>
      <c r="B83" s="98"/>
      <c r="C83" s="99"/>
      <c r="D83" s="100"/>
      <c r="E83" s="2"/>
      <c r="F83" s="40"/>
      <c r="G83" s="101"/>
      <c r="H83" s="37">
        <f>SUM(H61:H82)</f>
        <v>95712.92</v>
      </c>
    </row>
    <row r="84" spans="1:8" ht="12.75">
      <c r="A84" s="97"/>
      <c r="B84" s="98"/>
      <c r="C84" s="35"/>
      <c r="D84" s="100"/>
      <c r="E84" s="2"/>
      <c r="F84" s="2"/>
      <c r="G84" s="101"/>
      <c r="H84" s="10"/>
    </row>
    <row r="85" spans="1:8" ht="12.75">
      <c r="A85" s="67" t="s">
        <v>122</v>
      </c>
      <c r="B85" s="68"/>
      <c r="C85" s="69"/>
      <c r="D85" s="70"/>
      <c r="E85" s="70"/>
      <c r="F85" s="109"/>
      <c r="G85" s="110"/>
      <c r="H85" s="111"/>
    </row>
    <row r="86" spans="1:8" ht="12.75" customHeight="1">
      <c r="A86" s="74" t="s">
        <v>48</v>
      </c>
      <c r="B86" s="74" t="s">
        <v>48</v>
      </c>
      <c r="C86" s="75"/>
      <c r="D86" s="11" t="s">
        <v>49</v>
      </c>
      <c r="E86" s="74" t="s">
        <v>8</v>
      </c>
      <c r="F86" s="102" t="s">
        <v>9</v>
      </c>
      <c r="G86" s="17" t="s">
        <v>567</v>
      </c>
      <c r="H86" s="17"/>
    </row>
    <row r="87" spans="1:8" ht="12.75" customHeight="1">
      <c r="A87" s="77" t="s">
        <v>50</v>
      </c>
      <c r="B87" s="78" t="s">
        <v>51</v>
      </c>
      <c r="C87" s="79" t="s">
        <v>6</v>
      </c>
      <c r="D87" s="11"/>
      <c r="E87" s="77" t="s">
        <v>11</v>
      </c>
      <c r="F87" s="103" t="s">
        <v>52</v>
      </c>
      <c r="G87" s="81" t="s">
        <v>12</v>
      </c>
      <c r="H87" s="82" t="s">
        <v>13</v>
      </c>
    </row>
    <row r="88" spans="1:8" ht="12.75">
      <c r="A88" s="83" t="s">
        <v>53</v>
      </c>
      <c r="B88" s="78"/>
      <c r="C88" s="84"/>
      <c r="D88" s="11"/>
      <c r="E88" s="83" t="s">
        <v>14</v>
      </c>
      <c r="F88" s="104"/>
      <c r="G88" s="81"/>
      <c r="H88" s="82"/>
    </row>
    <row r="89" spans="1:8" ht="12.75">
      <c r="A89" s="112" t="s">
        <v>25</v>
      </c>
      <c r="B89" s="113">
        <v>1</v>
      </c>
      <c r="C89" s="87" t="s">
        <v>244</v>
      </c>
      <c r="D89" s="88" t="s">
        <v>217</v>
      </c>
      <c r="E89" s="31">
        <v>35.71</v>
      </c>
      <c r="F89" s="31">
        <v>187.339250834</v>
      </c>
      <c r="G89" s="28">
        <v>10</v>
      </c>
      <c r="H89" s="28">
        <f>ROUND(F89*G89,2)</f>
        <v>1873.39</v>
      </c>
    </row>
    <row r="90" spans="1:8" ht="12.75">
      <c r="A90" s="112" t="s">
        <v>25</v>
      </c>
      <c r="B90" s="113">
        <v>17</v>
      </c>
      <c r="C90" s="87" t="s">
        <v>206</v>
      </c>
      <c r="D90" s="167" t="s">
        <v>207</v>
      </c>
      <c r="E90" s="31">
        <v>36.95</v>
      </c>
      <c r="F90" s="31">
        <v>87.571075448</v>
      </c>
      <c r="G90" s="28">
        <v>2.2</v>
      </c>
      <c r="H90" s="28">
        <f>ROUND(F90*G90,2)</f>
        <v>192.66</v>
      </c>
    </row>
    <row r="91" spans="1:8" ht="12.75">
      <c r="A91" s="112" t="s">
        <v>25</v>
      </c>
      <c r="B91" s="113">
        <v>33</v>
      </c>
      <c r="C91" s="87" t="s">
        <v>396</v>
      </c>
      <c r="D91" s="88" t="s">
        <v>165</v>
      </c>
      <c r="E91" s="31">
        <v>42.15</v>
      </c>
      <c r="F91" s="31">
        <v>110.11738961</v>
      </c>
      <c r="G91" s="28">
        <v>3</v>
      </c>
      <c r="H91" s="28">
        <f>ROUND(F91*G91,2)</f>
        <v>330.35</v>
      </c>
    </row>
    <row r="92" spans="1:8" ht="12.75">
      <c r="A92" s="112" t="s">
        <v>25</v>
      </c>
      <c r="B92" s="113">
        <v>38</v>
      </c>
      <c r="C92" s="87" t="s">
        <v>208</v>
      </c>
      <c r="D92" s="88" t="s">
        <v>209</v>
      </c>
      <c r="E92" s="31">
        <v>243.03</v>
      </c>
      <c r="F92" s="31">
        <v>993.442405288</v>
      </c>
      <c r="G92" s="28">
        <v>10</v>
      </c>
      <c r="H92" s="28">
        <f>ROUND(F92*G92,2)</f>
        <v>9934.42</v>
      </c>
    </row>
    <row r="93" spans="1:8" ht="12.75">
      <c r="A93" s="112" t="s">
        <v>25</v>
      </c>
      <c r="B93" s="114"/>
      <c r="C93" s="87" t="s">
        <v>127</v>
      </c>
      <c r="D93" s="88"/>
      <c r="E93" s="40"/>
      <c r="F93" s="40"/>
      <c r="G93" s="28">
        <v>0</v>
      </c>
      <c r="H93" s="28">
        <v>0</v>
      </c>
    </row>
    <row r="94" spans="1:8" ht="12.75">
      <c r="A94" s="112" t="s">
        <v>25</v>
      </c>
      <c r="B94" s="113">
        <v>59</v>
      </c>
      <c r="C94" s="89" t="s">
        <v>440</v>
      </c>
      <c r="D94" s="88" t="s">
        <v>129</v>
      </c>
      <c r="E94" s="40">
        <v>26.6</v>
      </c>
      <c r="F94" s="40">
        <v>180.11455293999995</v>
      </c>
      <c r="G94" s="28">
        <v>2</v>
      </c>
      <c r="H94" s="28">
        <f>ROUND(F94*G94,2)</f>
        <v>360.23</v>
      </c>
    </row>
    <row r="95" spans="1:8" ht="12.75">
      <c r="A95" s="112" t="s">
        <v>25</v>
      </c>
      <c r="B95" s="113">
        <v>60</v>
      </c>
      <c r="C95" s="89" t="s">
        <v>213</v>
      </c>
      <c r="D95" s="88" t="s">
        <v>129</v>
      </c>
      <c r="E95" s="40">
        <v>7.69</v>
      </c>
      <c r="F95" s="40">
        <v>23.167074768000003</v>
      </c>
      <c r="G95" s="28">
        <v>2</v>
      </c>
      <c r="H95" s="28">
        <f>ROUND(F95*G95,2)</f>
        <v>46.33</v>
      </c>
    </row>
    <row r="96" spans="1:8" ht="12.75">
      <c r="A96" s="112" t="s">
        <v>25</v>
      </c>
      <c r="B96" s="113">
        <v>87</v>
      </c>
      <c r="C96" s="87" t="s">
        <v>274</v>
      </c>
      <c r="D96" s="88" t="s">
        <v>275</v>
      </c>
      <c r="E96" s="31">
        <v>59.67</v>
      </c>
      <c r="F96" s="31">
        <v>291.124364832</v>
      </c>
      <c r="G96" s="28">
        <v>0</v>
      </c>
      <c r="H96" s="28">
        <v>0</v>
      </c>
    </row>
    <row r="97" spans="1:8" ht="12.75">
      <c r="A97" s="112" t="s">
        <v>25</v>
      </c>
      <c r="B97" s="113">
        <v>88</v>
      </c>
      <c r="C97" s="89" t="s">
        <v>276</v>
      </c>
      <c r="D97" s="88" t="s">
        <v>275</v>
      </c>
      <c r="E97" s="31">
        <v>59.67</v>
      </c>
      <c r="F97" s="31">
        <v>335.575512864</v>
      </c>
      <c r="G97" s="28">
        <v>103</v>
      </c>
      <c r="H97" s="28">
        <f>ROUND(F97*G97,2)</f>
        <v>34564.28</v>
      </c>
    </row>
    <row r="98" spans="1:8" ht="12.75">
      <c r="A98" s="112" t="s">
        <v>25</v>
      </c>
      <c r="B98" s="91">
        <v>134</v>
      </c>
      <c r="C98" s="29" t="s">
        <v>216</v>
      </c>
      <c r="D98" s="30" t="s">
        <v>217</v>
      </c>
      <c r="E98" s="95"/>
      <c r="F98" s="95">
        <v>47.699473864000005</v>
      </c>
      <c r="G98" s="28">
        <v>32</v>
      </c>
      <c r="H98" s="28">
        <f>ROUND(F98*G98,2)</f>
        <v>1526.38</v>
      </c>
    </row>
    <row r="99" spans="1:8" ht="12.75">
      <c r="A99" s="112" t="s">
        <v>25</v>
      </c>
      <c r="B99" s="91">
        <v>137</v>
      </c>
      <c r="C99" s="105" t="s">
        <v>218</v>
      </c>
      <c r="D99" s="88" t="s">
        <v>219</v>
      </c>
      <c r="E99" s="31"/>
      <c r="F99" s="31">
        <v>16.591121344</v>
      </c>
      <c r="G99" s="28">
        <v>27.8</v>
      </c>
      <c r="H99" s="28">
        <f>ROUND(F99*G99,2)</f>
        <v>461.23</v>
      </c>
    </row>
    <row r="100" spans="1:8" ht="12.75">
      <c r="A100" s="112" t="s">
        <v>25</v>
      </c>
      <c r="B100" s="91">
        <v>138</v>
      </c>
      <c r="C100" s="105" t="s">
        <v>220</v>
      </c>
      <c r="D100" s="88" t="s">
        <v>221</v>
      </c>
      <c r="E100" s="31">
        <v>37.84</v>
      </c>
      <c r="F100" s="31">
        <v>88.48777544800002</v>
      </c>
      <c r="G100" s="28">
        <v>27.8</v>
      </c>
      <c r="H100" s="28">
        <f>ROUND(F100*G100,2)</f>
        <v>2459.96</v>
      </c>
    </row>
    <row r="101" spans="1:8" ht="12.75">
      <c r="A101" s="100"/>
      <c r="B101" s="98"/>
      <c r="C101" s="42"/>
      <c r="D101" s="106"/>
      <c r="E101" s="2"/>
      <c r="F101" s="2"/>
      <c r="G101" s="107"/>
      <c r="H101" s="108">
        <f>SUM(H89:H100)</f>
        <v>51749.229999999996</v>
      </c>
    </row>
    <row r="102" spans="1:8" ht="12.75">
      <c r="A102" s="257"/>
      <c r="B102" s="257"/>
      <c r="C102" s="257"/>
      <c r="D102" s="257"/>
      <c r="E102" s="257"/>
      <c r="F102" s="2"/>
      <c r="G102" s="107"/>
      <c r="H102" s="48"/>
    </row>
    <row r="103" spans="1:8" ht="12.75">
      <c r="A103" s="98"/>
      <c r="B103" s="98"/>
      <c r="C103" s="118" t="s">
        <v>30</v>
      </c>
      <c r="D103" s="119"/>
      <c r="E103" s="2"/>
      <c r="F103" s="2"/>
      <c r="G103" s="120"/>
      <c r="H103" s="111"/>
    </row>
    <row r="104" spans="1:8" ht="13.5" customHeight="1">
      <c r="A104" s="74" t="s">
        <v>48</v>
      </c>
      <c r="B104" s="74" t="s">
        <v>48</v>
      </c>
      <c r="C104" s="75"/>
      <c r="D104" s="187" t="s">
        <v>49</v>
      </c>
      <c r="E104" s="74" t="s">
        <v>8</v>
      </c>
      <c r="F104" s="102" t="s">
        <v>9</v>
      </c>
      <c r="G104" s="17" t="s">
        <v>567</v>
      </c>
      <c r="H104" s="17"/>
    </row>
    <row r="105" spans="1:8" ht="12.75" customHeight="1">
      <c r="A105" s="77" t="s">
        <v>50</v>
      </c>
      <c r="B105" s="189" t="s">
        <v>51</v>
      </c>
      <c r="C105" s="79" t="s">
        <v>6</v>
      </c>
      <c r="D105" s="187"/>
      <c r="E105" s="77" t="s">
        <v>11</v>
      </c>
      <c r="F105" s="103" t="s">
        <v>52</v>
      </c>
      <c r="G105" s="190" t="s">
        <v>12</v>
      </c>
      <c r="H105" s="258" t="s">
        <v>13</v>
      </c>
    </row>
    <row r="106" spans="1:8" ht="12.75">
      <c r="A106" s="77" t="s">
        <v>53</v>
      </c>
      <c r="B106" s="189"/>
      <c r="C106" s="191"/>
      <c r="D106" s="187"/>
      <c r="E106" s="77" t="s">
        <v>14</v>
      </c>
      <c r="F106" s="294"/>
      <c r="G106" s="190"/>
      <c r="H106" s="258"/>
    </row>
    <row r="107" spans="1:8" ht="12.75">
      <c r="A107" s="112" t="s">
        <v>31</v>
      </c>
      <c r="B107" s="113"/>
      <c r="C107" s="87" t="s">
        <v>140</v>
      </c>
      <c r="D107" s="88"/>
      <c r="E107" s="31"/>
      <c r="F107" s="31"/>
      <c r="G107" s="26"/>
      <c r="H107" s="121"/>
    </row>
    <row r="108" spans="1:8" ht="12.75">
      <c r="A108" s="112" t="s">
        <v>31</v>
      </c>
      <c r="B108" s="113">
        <v>1</v>
      </c>
      <c r="C108" s="89" t="s">
        <v>141</v>
      </c>
      <c r="D108" s="88" t="s">
        <v>142</v>
      </c>
      <c r="E108" s="31">
        <v>61.99</v>
      </c>
      <c r="F108" s="31">
        <v>121.02360538</v>
      </c>
      <c r="G108" s="28">
        <v>2</v>
      </c>
      <c r="H108" s="28">
        <v>242.04721076</v>
      </c>
    </row>
    <row r="109" spans="1:8" ht="12.75">
      <c r="A109" s="295" t="s">
        <v>31</v>
      </c>
      <c r="B109" s="125">
        <v>4</v>
      </c>
      <c r="C109" s="296" t="s">
        <v>145</v>
      </c>
      <c r="D109" s="209" t="s">
        <v>33</v>
      </c>
      <c r="E109" s="26">
        <v>70.02</v>
      </c>
      <c r="F109" s="26">
        <v>106.42494322799999</v>
      </c>
      <c r="G109" s="28">
        <v>3</v>
      </c>
      <c r="H109" s="28">
        <f aca="true" t="shared" si="1" ref="H109:H116">ROUND(F109*G109,2)</f>
        <v>319.27</v>
      </c>
    </row>
    <row r="110" spans="1:8" ht="12.75">
      <c r="A110" s="112" t="s">
        <v>31</v>
      </c>
      <c r="B110" s="113">
        <v>5</v>
      </c>
      <c r="C110" s="87" t="s">
        <v>146</v>
      </c>
      <c r="D110" s="88" t="s">
        <v>33</v>
      </c>
      <c r="E110" s="31">
        <v>112.91</v>
      </c>
      <c r="F110" s="31">
        <v>358.333499442</v>
      </c>
      <c r="G110" s="28">
        <v>10</v>
      </c>
      <c r="H110" s="28">
        <f t="shared" si="1"/>
        <v>3583.33</v>
      </c>
    </row>
    <row r="111" spans="1:8" ht="12.75">
      <c r="A111" s="112" t="s">
        <v>31</v>
      </c>
      <c r="B111" s="113">
        <v>9</v>
      </c>
      <c r="C111" s="87" t="s">
        <v>223</v>
      </c>
      <c r="D111" s="88" t="s">
        <v>149</v>
      </c>
      <c r="E111" s="31">
        <v>26.26</v>
      </c>
      <c r="F111" s="31">
        <v>70.88112745800001</v>
      </c>
      <c r="G111" s="28">
        <v>1</v>
      </c>
      <c r="H111" s="28">
        <f t="shared" si="1"/>
        <v>70.88</v>
      </c>
    </row>
    <row r="112" spans="1:8" ht="12.75">
      <c r="A112" s="112" t="s">
        <v>31</v>
      </c>
      <c r="B112" s="113">
        <v>10</v>
      </c>
      <c r="C112" s="87" t="s">
        <v>150</v>
      </c>
      <c r="D112" s="88" t="s">
        <v>151</v>
      </c>
      <c r="E112" s="31">
        <v>243.51</v>
      </c>
      <c r="F112" s="31">
        <v>382.31528237400005</v>
      </c>
      <c r="G112" s="28">
        <v>1</v>
      </c>
      <c r="H112" s="28">
        <f t="shared" si="1"/>
        <v>382.32</v>
      </c>
    </row>
    <row r="113" spans="1:8" ht="12.75">
      <c r="A113" s="112" t="s">
        <v>31</v>
      </c>
      <c r="B113" s="113">
        <v>16</v>
      </c>
      <c r="C113" s="87" t="s">
        <v>154</v>
      </c>
      <c r="D113" s="122" t="s">
        <v>33</v>
      </c>
      <c r="E113" s="40">
        <v>3991.38</v>
      </c>
      <c r="F113" s="123">
        <v>741.3549730940001</v>
      </c>
      <c r="G113" s="28">
        <v>40</v>
      </c>
      <c r="H113" s="28">
        <f t="shared" si="1"/>
        <v>29654.2</v>
      </c>
    </row>
    <row r="114" spans="1:8" ht="12.75">
      <c r="A114" s="112" t="s">
        <v>31</v>
      </c>
      <c r="B114" s="113">
        <v>17</v>
      </c>
      <c r="C114" s="87" t="s">
        <v>155</v>
      </c>
      <c r="D114" s="115" t="s">
        <v>156</v>
      </c>
      <c r="E114" s="124">
        <v>367.61</v>
      </c>
      <c r="F114" s="40">
        <v>515.855672912</v>
      </c>
      <c r="G114" s="28">
        <v>6</v>
      </c>
      <c r="H114" s="28">
        <f t="shared" si="1"/>
        <v>3095.13</v>
      </c>
    </row>
    <row r="115" spans="1:8" ht="12.75">
      <c r="A115" s="112" t="s">
        <v>31</v>
      </c>
      <c r="B115" s="113">
        <v>20</v>
      </c>
      <c r="C115" s="87" t="s">
        <v>158</v>
      </c>
      <c r="D115" s="88" t="s">
        <v>33</v>
      </c>
      <c r="E115" s="26">
        <v>9.62</v>
      </c>
      <c r="F115" s="31">
        <v>30.872365306</v>
      </c>
      <c r="G115" s="28">
        <v>53</v>
      </c>
      <c r="H115" s="28">
        <f t="shared" si="1"/>
        <v>1636.24</v>
      </c>
    </row>
    <row r="116" spans="1:8" ht="12.75">
      <c r="A116" s="112" t="s">
        <v>31</v>
      </c>
      <c r="B116" s="113">
        <v>38</v>
      </c>
      <c r="C116" s="87" t="s">
        <v>160</v>
      </c>
      <c r="D116" s="88" t="s">
        <v>161</v>
      </c>
      <c r="E116" s="40">
        <v>1971.04</v>
      </c>
      <c r="F116" s="40">
        <v>2363.68564805</v>
      </c>
      <c r="G116" s="28">
        <v>1</v>
      </c>
      <c r="H116" s="28">
        <f t="shared" si="1"/>
        <v>2363.69</v>
      </c>
    </row>
    <row r="117" spans="1:8" ht="12.75">
      <c r="A117" s="98"/>
      <c r="B117" s="98"/>
      <c r="C117" s="42" t="s">
        <v>19</v>
      </c>
      <c r="D117" s="106"/>
      <c r="E117" s="2"/>
      <c r="F117" s="2"/>
      <c r="G117" s="107"/>
      <c r="H117" s="108">
        <f>SUM(H109:H116)</f>
        <v>41105.06</v>
      </c>
    </row>
    <row r="118" spans="1:8" ht="12.75">
      <c r="A118" s="98"/>
      <c r="B118" s="98"/>
      <c r="C118" s="42"/>
      <c r="D118" s="153"/>
      <c r="E118" s="153"/>
      <c r="F118" s="114"/>
      <c r="G118" s="114"/>
      <c r="H118" s="48"/>
    </row>
    <row r="119" spans="1:8" ht="12.75">
      <c r="A119" s="67" t="s">
        <v>162</v>
      </c>
      <c r="B119" s="68"/>
      <c r="C119" s="69"/>
      <c r="D119" s="70"/>
      <c r="E119" s="70"/>
      <c r="F119" s="109"/>
      <c r="G119" s="107"/>
      <c r="H119" s="48"/>
    </row>
    <row r="120" spans="1:8" ht="12.75" customHeight="1">
      <c r="A120" s="74" t="s">
        <v>48</v>
      </c>
      <c r="B120" s="74" t="s">
        <v>48</v>
      </c>
      <c r="C120" s="75"/>
      <c r="D120" s="11" t="s">
        <v>49</v>
      </c>
      <c r="E120" s="74" t="s">
        <v>8</v>
      </c>
      <c r="F120" s="102" t="s">
        <v>9</v>
      </c>
      <c r="G120" s="17" t="s">
        <v>567</v>
      </c>
      <c r="H120" s="17"/>
    </row>
    <row r="121" spans="1:8" ht="12.75" customHeight="1">
      <c r="A121" s="77" t="s">
        <v>50</v>
      </c>
      <c r="B121" s="78" t="s">
        <v>51</v>
      </c>
      <c r="C121" s="79" t="s">
        <v>6</v>
      </c>
      <c r="D121" s="11"/>
      <c r="E121" s="77" t="s">
        <v>11</v>
      </c>
      <c r="F121" s="103" t="s">
        <v>52</v>
      </c>
      <c r="G121" s="81" t="s">
        <v>12</v>
      </c>
      <c r="H121" s="82" t="s">
        <v>13</v>
      </c>
    </row>
    <row r="122" spans="1:8" ht="12.75">
      <c r="A122" s="83" t="s">
        <v>53</v>
      </c>
      <c r="B122" s="78"/>
      <c r="C122" s="84"/>
      <c r="D122" s="11"/>
      <c r="E122" s="83" t="s">
        <v>14</v>
      </c>
      <c r="F122" s="104"/>
      <c r="G122" s="81"/>
      <c r="H122" s="82"/>
    </row>
    <row r="123" spans="1:8" ht="12.75">
      <c r="A123" s="112" t="s">
        <v>163</v>
      </c>
      <c r="B123" s="125">
        <v>1</v>
      </c>
      <c r="C123" s="87" t="s">
        <v>277</v>
      </c>
      <c r="D123" s="88" t="s">
        <v>278</v>
      </c>
      <c r="E123" s="31"/>
      <c r="F123" s="31">
        <v>955.419379312</v>
      </c>
      <c r="G123" s="28"/>
      <c r="H123" s="28">
        <f aca="true" t="shared" si="2" ref="H123:H128">ROUND(F123*G123,2)</f>
        <v>0</v>
      </c>
    </row>
    <row r="124" spans="1:8" ht="12.75">
      <c r="A124" s="112" t="s">
        <v>163</v>
      </c>
      <c r="B124" s="113">
        <v>2</v>
      </c>
      <c r="C124" s="87" t="s">
        <v>279</v>
      </c>
      <c r="D124" s="88" t="s">
        <v>278</v>
      </c>
      <c r="E124" s="31"/>
      <c r="F124" s="31">
        <v>1912.621257466</v>
      </c>
      <c r="G124" s="28"/>
      <c r="H124" s="28">
        <f t="shared" si="2"/>
        <v>0</v>
      </c>
    </row>
    <row r="125" spans="1:8" ht="12.75">
      <c r="A125" s="112" t="s">
        <v>163</v>
      </c>
      <c r="B125" s="125">
        <v>9</v>
      </c>
      <c r="C125" s="87" t="s">
        <v>164</v>
      </c>
      <c r="D125" s="88" t="s">
        <v>165</v>
      </c>
      <c r="E125" s="31">
        <v>32.84</v>
      </c>
      <c r="F125" s="31">
        <v>171.042572912</v>
      </c>
      <c r="G125" s="28">
        <v>13</v>
      </c>
      <c r="H125" s="28">
        <f t="shared" si="2"/>
        <v>2223.55</v>
      </c>
    </row>
    <row r="126" spans="1:8" ht="12.75">
      <c r="A126" s="112" t="s">
        <v>163</v>
      </c>
      <c r="B126" s="91"/>
      <c r="C126" s="87" t="s">
        <v>168</v>
      </c>
      <c r="D126" s="93"/>
      <c r="E126" s="93"/>
      <c r="F126" s="40"/>
      <c r="G126" s="28"/>
      <c r="H126" s="28"/>
    </row>
    <row r="127" spans="1:8" ht="12.75">
      <c r="A127" s="112" t="s">
        <v>163</v>
      </c>
      <c r="B127" s="91">
        <v>40</v>
      </c>
      <c r="C127" s="89" t="s">
        <v>250</v>
      </c>
      <c r="D127" s="93" t="s">
        <v>170</v>
      </c>
      <c r="E127" s="59">
        <v>4.12</v>
      </c>
      <c r="F127" s="40">
        <v>231.03342467399997</v>
      </c>
      <c r="G127" s="28">
        <v>1</v>
      </c>
      <c r="H127" s="28">
        <f t="shared" si="2"/>
        <v>231.03</v>
      </c>
    </row>
    <row r="128" spans="1:8" ht="12.75">
      <c r="A128" s="22"/>
      <c r="B128" s="86">
        <v>50</v>
      </c>
      <c r="C128" s="105" t="s">
        <v>407</v>
      </c>
      <c r="D128" s="93" t="s">
        <v>172</v>
      </c>
      <c r="E128" s="126">
        <v>13.01</v>
      </c>
      <c r="F128" s="40">
        <v>123.84801205199999</v>
      </c>
      <c r="G128" s="28">
        <v>4</v>
      </c>
      <c r="H128" s="28">
        <f t="shared" si="2"/>
        <v>495.39</v>
      </c>
    </row>
    <row r="129" spans="1:8" ht="12.75">
      <c r="A129" s="98"/>
      <c r="B129" s="98"/>
      <c r="C129" s="42" t="s">
        <v>19</v>
      </c>
      <c r="D129" s="106"/>
      <c r="E129" s="106"/>
      <c r="F129" s="107"/>
      <c r="G129" s="128"/>
      <c r="H129" s="60">
        <f>SUM(H123:H128)</f>
        <v>2949.9700000000003</v>
      </c>
    </row>
    <row r="130" spans="1:8" ht="12.75">
      <c r="A130" s="98"/>
      <c r="B130" s="98"/>
      <c r="C130" s="42"/>
      <c r="D130" s="106"/>
      <c r="E130" s="106"/>
      <c r="F130" s="107"/>
      <c r="G130" s="170"/>
      <c r="H130" s="48"/>
    </row>
    <row r="131" spans="1:8" ht="12.75">
      <c r="A131" s="98"/>
      <c r="B131" s="98"/>
      <c r="C131" s="129" t="s">
        <v>36</v>
      </c>
      <c r="D131" s="57"/>
      <c r="E131" s="57"/>
      <c r="F131" s="57"/>
      <c r="G131" s="57"/>
      <c r="H131" s="58"/>
    </row>
    <row r="132" spans="1:8" ht="12.75" customHeight="1">
      <c r="A132" s="74" t="s">
        <v>48</v>
      </c>
      <c r="B132" s="74" t="s">
        <v>48</v>
      </c>
      <c r="C132" s="75"/>
      <c r="D132" s="11" t="s">
        <v>49</v>
      </c>
      <c r="E132" s="74" t="s">
        <v>8</v>
      </c>
      <c r="F132" s="130" t="s">
        <v>173</v>
      </c>
      <c r="G132" s="17" t="s">
        <v>567</v>
      </c>
      <c r="H132" s="17"/>
    </row>
    <row r="133" spans="1:8" ht="12.75" customHeight="1">
      <c r="A133" s="77" t="s">
        <v>50</v>
      </c>
      <c r="B133" s="78" t="s">
        <v>51</v>
      </c>
      <c r="C133" s="79" t="s">
        <v>6</v>
      </c>
      <c r="D133" s="11"/>
      <c r="E133" s="77" t="s">
        <v>11</v>
      </c>
      <c r="F133" s="130"/>
      <c r="G133" s="81" t="s">
        <v>12</v>
      </c>
      <c r="H133" s="82" t="s">
        <v>13</v>
      </c>
    </row>
    <row r="134" spans="1:8" ht="12.75">
      <c r="A134" s="83" t="s">
        <v>53</v>
      </c>
      <c r="B134" s="78"/>
      <c r="C134" s="84"/>
      <c r="D134" s="11"/>
      <c r="E134" s="83" t="s">
        <v>14</v>
      </c>
      <c r="F134" s="130"/>
      <c r="G134" s="81"/>
      <c r="H134" s="82"/>
    </row>
    <row r="135" spans="1:8" ht="12.75">
      <c r="A135" s="112" t="s">
        <v>37</v>
      </c>
      <c r="B135" s="113">
        <v>7</v>
      </c>
      <c r="C135" s="87" t="s">
        <v>509</v>
      </c>
      <c r="D135" s="93" t="s">
        <v>499</v>
      </c>
      <c r="E135" s="59"/>
      <c r="F135" s="40">
        <v>14.61</v>
      </c>
      <c r="G135" s="28"/>
      <c r="H135" s="28">
        <f>ROUND(F135*G135,2)</f>
        <v>0</v>
      </c>
    </row>
    <row r="136" spans="1:8" ht="12.75">
      <c r="A136" s="22" t="s">
        <v>37</v>
      </c>
      <c r="B136" s="22">
        <v>33</v>
      </c>
      <c r="C136" s="87" t="s">
        <v>174</v>
      </c>
      <c r="D136" s="115" t="s">
        <v>39</v>
      </c>
      <c r="E136" s="116">
        <v>3468.64</v>
      </c>
      <c r="F136" s="116">
        <v>4281.3</v>
      </c>
      <c r="G136" s="28">
        <v>1</v>
      </c>
      <c r="H136" s="28">
        <f>ROUND(F136*G136,2)</f>
        <v>4281.3</v>
      </c>
    </row>
    <row r="137" spans="1:8" ht="12.75">
      <c r="A137" s="22" t="s">
        <v>37</v>
      </c>
      <c r="B137" s="22">
        <v>36</v>
      </c>
      <c r="C137" s="87" t="s">
        <v>227</v>
      </c>
      <c r="D137" s="115" t="s">
        <v>39</v>
      </c>
      <c r="E137" s="171">
        <v>1294.07</v>
      </c>
      <c r="F137" s="171">
        <v>1637.32</v>
      </c>
      <c r="G137" s="28">
        <v>1</v>
      </c>
      <c r="H137" s="28">
        <f>ROUND(F137*G137,2)</f>
        <v>1637.32</v>
      </c>
    </row>
    <row r="138" spans="1:8" ht="12.75">
      <c r="A138" s="131"/>
      <c r="B138" s="131"/>
      <c r="C138" s="56" t="s">
        <v>19</v>
      </c>
      <c r="D138" s="132"/>
      <c r="E138" s="132"/>
      <c r="F138" s="133"/>
      <c r="G138" s="134"/>
      <c r="H138" s="108">
        <f>SUM(H135:H137)</f>
        <v>5918.62</v>
      </c>
    </row>
    <row r="139" spans="1:8" ht="12.75">
      <c r="A139" s="98"/>
      <c r="B139" s="98"/>
      <c r="C139" s="42"/>
      <c r="D139" s="106"/>
      <c r="E139" s="110"/>
      <c r="F139" s="107"/>
      <c r="G139" s="107"/>
      <c r="H139" s="48"/>
    </row>
    <row r="140" spans="1:8" ht="12.75" customHeight="1">
      <c r="A140" s="74" t="s">
        <v>48</v>
      </c>
      <c r="B140" s="74" t="s">
        <v>48</v>
      </c>
      <c r="C140" s="75"/>
      <c r="D140" s="11" t="s">
        <v>49</v>
      </c>
      <c r="E140" s="74" t="s">
        <v>8</v>
      </c>
      <c r="F140" s="130" t="s">
        <v>173</v>
      </c>
      <c r="G140" s="17" t="s">
        <v>567</v>
      </c>
      <c r="H140" s="17"/>
    </row>
    <row r="141" spans="1:8" ht="12.75" customHeight="1">
      <c r="A141" s="77" t="s">
        <v>50</v>
      </c>
      <c r="B141" s="78" t="s">
        <v>51</v>
      </c>
      <c r="C141" s="79" t="s">
        <v>6</v>
      </c>
      <c r="D141" s="11"/>
      <c r="E141" s="77" t="s">
        <v>11</v>
      </c>
      <c r="F141" s="130"/>
      <c r="G141" s="81" t="s">
        <v>12</v>
      </c>
      <c r="H141" s="82" t="s">
        <v>13</v>
      </c>
    </row>
    <row r="142" spans="1:8" ht="12.75">
      <c r="A142" s="83" t="s">
        <v>53</v>
      </c>
      <c r="B142" s="78"/>
      <c r="C142" s="84"/>
      <c r="D142" s="11"/>
      <c r="E142" s="83" t="s">
        <v>14</v>
      </c>
      <c r="F142" s="130"/>
      <c r="G142" s="81"/>
      <c r="H142" s="82"/>
    </row>
    <row r="143" spans="1:8" ht="12.75">
      <c r="A143" s="135"/>
      <c r="B143" s="23">
        <v>5</v>
      </c>
      <c r="C143" s="29" t="s">
        <v>291</v>
      </c>
      <c r="D143" s="30" t="s">
        <v>39</v>
      </c>
      <c r="E143" s="59"/>
      <c r="F143" s="40">
        <v>3000</v>
      </c>
      <c r="G143" s="28"/>
      <c r="H143" s="28">
        <f>ROUND(F143*G143,2)</f>
        <v>0</v>
      </c>
    </row>
    <row r="144" spans="1:8" ht="12.75">
      <c r="A144" s="135"/>
      <c r="B144" s="23">
        <v>6</v>
      </c>
      <c r="C144" s="29" t="s">
        <v>292</v>
      </c>
      <c r="D144" s="30" t="s">
        <v>39</v>
      </c>
      <c r="E144" s="59"/>
      <c r="F144" s="40">
        <v>142.5</v>
      </c>
      <c r="G144" s="28"/>
      <c r="H144" s="28">
        <f>ROUND(F144*G144,2)</f>
        <v>0</v>
      </c>
    </row>
    <row r="145" spans="1:8" ht="12.75">
      <c r="A145" s="135"/>
      <c r="B145" s="23">
        <v>7</v>
      </c>
      <c r="C145" s="50" t="s">
        <v>256</v>
      </c>
      <c r="D145" s="30" t="s">
        <v>39</v>
      </c>
      <c r="E145" s="59"/>
      <c r="F145" s="40">
        <v>43.01</v>
      </c>
      <c r="G145" s="28">
        <v>0.6</v>
      </c>
      <c r="H145" s="28">
        <f>ROUND(F145*G145,2)</f>
        <v>25.81</v>
      </c>
    </row>
    <row r="146" spans="1:8" ht="12.75">
      <c r="A146" s="135"/>
      <c r="B146" s="23">
        <v>14</v>
      </c>
      <c r="C146" s="29" t="s">
        <v>522</v>
      </c>
      <c r="D146" s="30" t="s">
        <v>39</v>
      </c>
      <c r="E146" s="40"/>
      <c r="F146" s="40">
        <v>282.203333333333</v>
      </c>
      <c r="G146" s="28">
        <v>1</v>
      </c>
      <c r="H146" s="28">
        <f>ROUND(F146*G146,2)</f>
        <v>282.2</v>
      </c>
    </row>
    <row r="147" spans="1:8" ht="12.75">
      <c r="A147" s="136"/>
      <c r="B147" s="137"/>
      <c r="C147" s="138" t="s">
        <v>19</v>
      </c>
      <c r="D147" s="139"/>
      <c r="E147" s="140"/>
      <c r="F147" s="140"/>
      <c r="G147" s="141"/>
      <c r="H147" s="60">
        <f>SUM(H143:H146)</f>
        <v>308.01</v>
      </c>
    </row>
    <row r="148" spans="1:8" ht="12.75">
      <c r="A148" s="98"/>
      <c r="B148" s="98"/>
      <c r="C148" s="42"/>
      <c r="D148" s="106"/>
      <c r="E148" s="110"/>
      <c r="F148" s="107"/>
      <c r="G148" s="107"/>
      <c r="H148" s="48"/>
    </row>
    <row r="149" spans="1:8" ht="12.75">
      <c r="A149" s="98"/>
      <c r="B149" s="98"/>
      <c r="C149" s="42"/>
      <c r="D149" s="106"/>
      <c r="E149" s="106"/>
      <c r="F149" s="107"/>
      <c r="G149" s="107"/>
      <c r="H149" s="48"/>
    </row>
    <row r="150" spans="1:8" ht="13.5" customHeight="1">
      <c r="A150" s="74" t="s">
        <v>48</v>
      </c>
      <c r="B150" s="74" t="s">
        <v>48</v>
      </c>
      <c r="C150" s="75"/>
      <c r="D150" s="11" t="s">
        <v>49</v>
      </c>
      <c r="E150" s="74" t="s">
        <v>8</v>
      </c>
      <c r="F150" s="130" t="s">
        <v>173</v>
      </c>
      <c r="G150" s="17" t="s">
        <v>567</v>
      </c>
      <c r="H150" s="17"/>
    </row>
    <row r="151" spans="1:8" ht="12.75" customHeight="1">
      <c r="A151" s="77" t="s">
        <v>50</v>
      </c>
      <c r="B151" s="78" t="s">
        <v>51</v>
      </c>
      <c r="C151" s="79" t="s">
        <v>6</v>
      </c>
      <c r="D151" s="11"/>
      <c r="E151" s="77" t="s">
        <v>11</v>
      </c>
      <c r="F151" s="130"/>
      <c r="G151" s="81" t="s">
        <v>12</v>
      </c>
      <c r="H151" s="82" t="s">
        <v>13</v>
      </c>
    </row>
    <row r="152" spans="1:8" ht="12.75">
      <c r="A152" s="83" t="s">
        <v>53</v>
      </c>
      <c r="B152" s="78"/>
      <c r="C152" s="84"/>
      <c r="D152" s="11"/>
      <c r="E152" s="83" t="s">
        <v>14</v>
      </c>
      <c r="F152" s="130"/>
      <c r="G152" s="81"/>
      <c r="H152" s="82"/>
    </row>
    <row r="153" spans="1:8" ht="12.75">
      <c r="A153" s="135"/>
      <c r="B153" s="23">
        <v>19</v>
      </c>
      <c r="C153" s="29" t="s">
        <v>180</v>
      </c>
      <c r="D153" s="30" t="s">
        <v>181</v>
      </c>
      <c r="E153" s="40"/>
      <c r="F153" s="40"/>
      <c r="G153" s="28">
        <v>0.82</v>
      </c>
      <c r="H153" s="28">
        <f>ROUND(F153*G153,2)</f>
        <v>0</v>
      </c>
    </row>
    <row r="154" spans="1:8" ht="12.75">
      <c r="A154" s="135"/>
      <c r="B154" s="23">
        <v>20</v>
      </c>
      <c r="C154" s="29" t="s">
        <v>265</v>
      </c>
      <c r="D154" s="30" t="s">
        <v>181</v>
      </c>
      <c r="E154" s="40"/>
      <c r="F154" s="40"/>
      <c r="G154" s="28">
        <v>0.5</v>
      </c>
      <c r="H154" s="28">
        <f>ROUND(F154*G154,2)</f>
        <v>0</v>
      </c>
    </row>
    <row r="155" spans="1:8" ht="12.75">
      <c r="A155" s="136"/>
      <c r="B155" s="137"/>
      <c r="C155" s="138" t="s">
        <v>19</v>
      </c>
      <c r="D155" s="139"/>
      <c r="E155" s="140"/>
      <c r="F155" s="140"/>
      <c r="G155" s="141"/>
      <c r="H155" s="60">
        <f>SUM(H153:H154)</f>
        <v>0</v>
      </c>
    </row>
    <row r="156" spans="1:8" ht="12.75">
      <c r="A156" s="98"/>
      <c r="B156" s="98"/>
      <c r="C156" s="2"/>
      <c r="D156" s="139"/>
      <c r="E156" s="42"/>
      <c r="F156" s="133"/>
      <c r="G156" s="107"/>
      <c r="H156" s="48"/>
    </row>
    <row r="157" spans="1:8" ht="12.75">
      <c r="A157" s="142"/>
      <c r="B157" s="142"/>
      <c r="C157" s="143" t="s">
        <v>182</v>
      </c>
      <c r="D157" s="139"/>
      <c r="E157" s="143"/>
      <c r="F157" s="144"/>
      <c r="G157" s="134"/>
      <c r="H157" s="60">
        <f>H155+H147+H138+H129+H117+H101+H83</f>
        <v>197743.81</v>
      </c>
    </row>
    <row r="158" spans="1:8" ht="12.75">
      <c r="A158" s="131"/>
      <c r="B158" s="131"/>
      <c r="C158" s="56"/>
      <c r="D158" s="139"/>
      <c r="E158" s="132"/>
      <c r="F158" s="132"/>
      <c r="G158" s="107"/>
      <c r="H158" s="48"/>
    </row>
    <row r="159" spans="1:8" ht="12.75">
      <c r="A159" s="131"/>
      <c r="B159" s="131"/>
      <c r="C159" s="61" t="s">
        <v>538</v>
      </c>
      <c r="D159" s="139"/>
      <c r="E159" s="223"/>
      <c r="F159" s="223"/>
      <c r="G159" s="107"/>
      <c r="H159" s="60">
        <f>H157+H48</f>
        <v>210349.39</v>
      </c>
    </row>
    <row r="160" spans="1:8" ht="12.75">
      <c r="A160" s="131"/>
      <c r="B160" s="131"/>
      <c r="C160" s="61"/>
      <c r="D160" s="139"/>
      <c r="E160" s="148"/>
      <c r="F160" s="291"/>
      <c r="G160" s="107"/>
      <c r="H160" s="48"/>
    </row>
    <row r="161" spans="1:8" ht="15.75" customHeight="1" hidden="1">
      <c r="A161" s="221"/>
      <c r="B161" s="221"/>
      <c r="C161" s="145" t="s">
        <v>184</v>
      </c>
      <c r="D161" s="145"/>
      <c r="E161" s="145"/>
      <c r="F161" s="145"/>
      <c r="G161" s="232"/>
      <c r="H161" s="232"/>
    </row>
    <row r="162" spans="1:6" ht="15.75" customHeight="1" hidden="1">
      <c r="A162" s="221"/>
      <c r="B162" s="221"/>
      <c r="C162" s="145" t="s">
        <v>185</v>
      </c>
      <c r="D162" s="145"/>
      <c r="E162" s="145"/>
      <c r="F162" s="145"/>
    </row>
    <row r="163" spans="3:6" ht="12.75" hidden="1">
      <c r="C163" s="61"/>
      <c r="D163" s="147"/>
      <c r="E163" s="148"/>
      <c r="F163" s="148"/>
    </row>
    <row r="164" spans="3:8" ht="15.75" customHeight="1" hidden="1">
      <c r="C164" s="151" t="s">
        <v>186</v>
      </c>
      <c r="D164" s="151"/>
      <c r="E164" s="151"/>
      <c r="F164" s="151"/>
      <c r="G164" s="61"/>
      <c r="H164" s="61"/>
    </row>
    <row r="165" spans="3:7" ht="12.75" hidden="1">
      <c r="C165" s="99"/>
      <c r="D165" s="153"/>
      <c r="E165" s="154"/>
      <c r="F165" s="154"/>
      <c r="G165" s="292"/>
    </row>
    <row r="166" spans="3:8" ht="12.75" hidden="1">
      <c r="C166" s="151" t="s">
        <v>187</v>
      </c>
      <c r="D166" s="151"/>
      <c r="E166" s="151"/>
      <c r="F166" s="151"/>
      <c r="G166" s="173"/>
      <c r="H166" s="173"/>
    </row>
    <row r="167" spans="3:7" ht="15.75" customHeight="1" hidden="1">
      <c r="C167" s="145" t="s">
        <v>188</v>
      </c>
      <c r="D167" s="145"/>
      <c r="E167" s="145"/>
      <c r="F167" s="145"/>
      <c r="G167" s="293"/>
    </row>
    <row r="168" spans="3:8" ht="12.75" customHeight="1" hidden="1">
      <c r="C168" s="145" t="s">
        <v>189</v>
      </c>
      <c r="D168" s="145"/>
      <c r="E168" s="145"/>
      <c r="F168" s="145"/>
      <c r="G168" s="173"/>
      <c r="H168" s="173"/>
    </row>
    <row r="169" spans="3:6" ht="12.75" hidden="1">
      <c r="C169" s="61"/>
      <c r="D169" s="147"/>
      <c r="E169" s="148"/>
      <c r="F169" s="148"/>
    </row>
    <row r="170" spans="3:6" ht="15.75" customHeight="1" hidden="1">
      <c r="C170" s="151" t="s">
        <v>190</v>
      </c>
      <c r="D170" s="151"/>
      <c r="E170" s="151"/>
      <c r="F170" s="151"/>
    </row>
    <row r="171" spans="3:6" ht="12.75" hidden="1">
      <c r="C171" s="99"/>
      <c r="D171" s="153"/>
      <c r="E171" s="154"/>
      <c r="F171" s="154"/>
    </row>
    <row r="172" spans="3:6" ht="15.75" customHeight="1" hidden="1">
      <c r="C172" s="151" t="s">
        <v>191</v>
      </c>
      <c r="D172" s="151"/>
      <c r="E172" s="151"/>
      <c r="F172" s="151"/>
    </row>
    <row r="173" spans="1:6" ht="12.75">
      <c r="A173" s="284" t="s">
        <v>503</v>
      </c>
      <c r="B173" s="284"/>
      <c r="C173" s="284"/>
      <c r="D173" s="284"/>
      <c r="E173" s="284"/>
      <c r="F173" s="284"/>
    </row>
    <row r="174" spans="1:6" ht="12.75">
      <c r="A174" s="284" t="s">
        <v>569</v>
      </c>
      <c r="B174" s="284"/>
      <c r="C174" s="284"/>
      <c r="D174" s="284"/>
      <c r="E174" s="284"/>
      <c r="F174" s="284"/>
    </row>
  </sheetData>
  <sheetProtection selectLockedCells="1" selectUnlockedCells="1"/>
  <mergeCells count="92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52:F52"/>
    <mergeCell ref="A53:F53"/>
    <mergeCell ref="A54:F54"/>
    <mergeCell ref="D57:D59"/>
    <mergeCell ref="G57:H57"/>
    <mergeCell ref="B58:B59"/>
    <mergeCell ref="G58:G59"/>
    <mergeCell ref="H58:H59"/>
    <mergeCell ref="D86:D88"/>
    <mergeCell ref="G86:H86"/>
    <mergeCell ref="B87:B88"/>
    <mergeCell ref="G87:G88"/>
    <mergeCell ref="H87:H88"/>
    <mergeCell ref="D104:D106"/>
    <mergeCell ref="G104:H104"/>
    <mergeCell ref="B105:B106"/>
    <mergeCell ref="G105:G106"/>
    <mergeCell ref="H105:H106"/>
    <mergeCell ref="D120:D122"/>
    <mergeCell ref="G120:H120"/>
    <mergeCell ref="B121:B122"/>
    <mergeCell ref="G121:G122"/>
    <mergeCell ref="H121:H122"/>
    <mergeCell ref="D132:D134"/>
    <mergeCell ref="F132:F134"/>
    <mergeCell ref="G132:H132"/>
    <mergeCell ref="B133:B134"/>
    <mergeCell ref="G133:G134"/>
    <mergeCell ref="H133:H134"/>
    <mergeCell ref="D140:D142"/>
    <mergeCell ref="F140:F142"/>
    <mergeCell ref="G140:H140"/>
    <mergeCell ref="B141:B142"/>
    <mergeCell ref="G141:G142"/>
    <mergeCell ref="H141:H142"/>
    <mergeCell ref="D150:D152"/>
    <mergeCell ref="F150:F152"/>
    <mergeCell ref="G150:H150"/>
    <mergeCell ref="B151:B152"/>
    <mergeCell ref="G151:G152"/>
    <mergeCell ref="H151:H152"/>
    <mergeCell ref="C161:F161"/>
    <mergeCell ref="C162:F162"/>
    <mergeCell ref="C164:F164"/>
    <mergeCell ref="C166:F166"/>
    <mergeCell ref="C167:F167"/>
    <mergeCell ref="C168:F168"/>
    <mergeCell ref="C170:F170"/>
    <mergeCell ref="C172:F172"/>
  </mergeCells>
  <printOptions/>
  <pageMargins left="0.7" right="0.7" top="0.75" bottom="0.75" header="0.5118055555555555" footer="0.5118055555555555"/>
  <pageSetup horizontalDpi="300" verticalDpi="300" orientation="portrait" paperSize="9" scale="77"/>
  <rowBreaks count="2" manualBreakCount="2">
    <brk id="51" max="255" man="1"/>
    <brk id="11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91">
      <selection activeCell="J14" sqref="J14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0" style="1" hidden="1" customWidth="1"/>
    <col min="7" max="7" width="6.7109375" style="1" customWidth="1"/>
    <col min="8" max="8" width="13.421875" style="2" customWidth="1"/>
    <col min="13" max="13" width="11.710937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570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3.08</v>
      </c>
      <c r="H9" s="28">
        <f>ROUND(F9*G9,2)</f>
        <v>3503.44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1.54</v>
      </c>
      <c r="H10" s="28">
        <f>ROUND(F10*G10,2)</f>
        <v>2170.81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5674.25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570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1.541</v>
      </c>
      <c r="H17" s="28">
        <f>ROUND(F17*G17,2)</f>
        <v>1629.1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1629.1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570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1.678</v>
      </c>
      <c r="H24" s="28">
        <f>ROUND(F24*G24,2)</f>
        <v>2385.93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1.678</v>
      </c>
      <c r="H25" s="28">
        <f>ROUND(F25*G25,2)</f>
        <v>1773.93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4159.86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570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0.4</v>
      </c>
      <c r="H33" s="28">
        <f>ROUND(F33*G33,2)</f>
        <v>1165.8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1327.56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56" t="s">
        <v>36</v>
      </c>
      <c r="D36" s="57"/>
      <c r="E36" s="57"/>
      <c r="F36" s="57"/>
      <c r="G36" s="57"/>
      <c r="H36" s="58"/>
    </row>
    <row r="37" spans="1:8" ht="13.5" customHeight="1">
      <c r="A37" s="11" t="s">
        <v>4</v>
      </c>
      <c r="B37" s="12" t="s">
        <v>5</v>
      </c>
      <c r="C37" s="13" t="s">
        <v>6</v>
      </c>
      <c r="D37" s="14" t="s">
        <v>7</v>
      </c>
      <c r="E37" s="15" t="s">
        <v>8</v>
      </c>
      <c r="F37" s="16" t="s">
        <v>9</v>
      </c>
      <c r="G37" s="17" t="s">
        <v>570</v>
      </c>
      <c r="H37" s="17"/>
    </row>
    <row r="38" spans="1:8" ht="12.75" customHeight="1">
      <c r="A38" s="11"/>
      <c r="B38" s="12"/>
      <c r="C38" s="13"/>
      <c r="D38" s="14"/>
      <c r="E38" s="18" t="s">
        <v>11</v>
      </c>
      <c r="F38" s="16"/>
      <c r="G38" s="19" t="s">
        <v>12</v>
      </c>
      <c r="H38" s="20" t="s">
        <v>13</v>
      </c>
    </row>
    <row r="39" spans="1:8" ht="12.75">
      <c r="A39" s="11"/>
      <c r="B39" s="12"/>
      <c r="C39" s="13"/>
      <c r="D39" s="14"/>
      <c r="E39" s="21" t="s">
        <v>14</v>
      </c>
      <c r="F39" s="16"/>
      <c r="G39" s="19"/>
      <c r="H39" s="20"/>
    </row>
    <row r="40" spans="1:8" ht="12.75">
      <c r="A40" s="38" t="s">
        <v>37</v>
      </c>
      <c r="B40" s="23">
        <v>7</v>
      </c>
      <c r="C40" s="29" t="s">
        <v>194</v>
      </c>
      <c r="D40" s="30" t="s">
        <v>195</v>
      </c>
      <c r="E40" s="59"/>
      <c r="F40" s="40">
        <v>31.54</v>
      </c>
      <c r="G40" s="28">
        <v>6</v>
      </c>
      <c r="H40" s="28">
        <f>ROUND(F40*G40,2)</f>
        <v>189.24</v>
      </c>
    </row>
    <row r="41" spans="1:8" ht="12.75">
      <c r="A41" s="34"/>
      <c r="B41" s="34"/>
      <c r="C41" s="42" t="s">
        <v>19</v>
      </c>
      <c r="D41" s="43"/>
      <c r="E41" s="43"/>
      <c r="F41" s="45"/>
      <c r="G41" s="9"/>
      <c r="H41" s="60">
        <f>SUM(H40)</f>
        <v>189.24</v>
      </c>
    </row>
    <row r="42" spans="1:8" ht="12.75">
      <c r="A42" s="34"/>
      <c r="B42" s="34"/>
      <c r="C42" s="42"/>
      <c r="D42" s="43"/>
      <c r="E42" s="43"/>
      <c r="F42" s="45"/>
      <c r="G42" s="45"/>
      <c r="H42" s="255"/>
    </row>
    <row r="43" spans="1:8" ht="12.75">
      <c r="A43" s="43"/>
      <c r="B43" s="43"/>
      <c r="C43" s="61" t="s">
        <v>43</v>
      </c>
      <c r="D43" s="62"/>
      <c r="E43" s="62"/>
      <c r="F43" s="62"/>
      <c r="G43" s="63"/>
      <c r="H43" s="64">
        <f>H41+H34+H26+H18+H11</f>
        <v>12980.01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13" ht="12.75">
      <c r="A50" s="67" t="s">
        <v>47</v>
      </c>
      <c r="B50" s="68"/>
      <c r="C50" s="69"/>
      <c r="D50" s="70"/>
      <c r="E50" s="70"/>
      <c r="F50" s="71"/>
      <c r="G50" s="72"/>
      <c r="H50" s="73"/>
      <c r="M50" s="200">
        <f>H43+H81+H92+H106+H122+H136+H145+H155+H162</f>
        <v>277095.14</v>
      </c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570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>
        <v>0</v>
      </c>
      <c r="H54" s="28"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589.9813763839999</v>
      </c>
      <c r="G55" s="28">
        <v>1</v>
      </c>
      <c r="H55" s="28">
        <f aca="true" t="shared" si="0" ref="H55:H60">ROUND(F55*G55,2)</f>
        <v>589.98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631.2994127360001</v>
      </c>
      <c r="G56" s="28">
        <v>9.6</v>
      </c>
      <c r="H56" s="28">
        <f t="shared" si="0"/>
        <v>6060.47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684.5120802560001</v>
      </c>
      <c r="G57" s="28">
        <v>19.5</v>
      </c>
      <c r="H57" s="28">
        <f t="shared" si="0"/>
        <v>13347.99</v>
      </c>
    </row>
    <row r="58" spans="1:8" ht="12.75">
      <c r="A58" s="22" t="s">
        <v>15</v>
      </c>
      <c r="B58" s="86">
        <v>18</v>
      </c>
      <c r="C58" s="89" t="s">
        <v>59</v>
      </c>
      <c r="D58" s="88"/>
      <c r="E58" s="31">
        <v>171.46</v>
      </c>
      <c r="F58" s="90">
        <v>815.378316608</v>
      </c>
      <c r="G58" s="28">
        <v>28</v>
      </c>
      <c r="H58" s="28">
        <f t="shared" si="0"/>
        <v>22830.59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849.762584128</v>
      </c>
      <c r="G59" s="28">
        <v>26</v>
      </c>
      <c r="H59" s="28">
        <f t="shared" si="0"/>
        <v>22093.83</v>
      </c>
    </row>
    <row r="60" spans="1:8" ht="12.75">
      <c r="A60" s="22" t="s">
        <v>15</v>
      </c>
      <c r="B60" s="86">
        <v>20</v>
      </c>
      <c r="C60" s="89" t="s">
        <v>61</v>
      </c>
      <c r="D60" s="88"/>
      <c r="E60" s="31">
        <v>199.87</v>
      </c>
      <c r="F60" s="90">
        <v>902.61662048</v>
      </c>
      <c r="G60" s="28">
        <v>24</v>
      </c>
      <c r="H60" s="28">
        <f t="shared" si="0"/>
        <v>21662.8</v>
      </c>
    </row>
    <row r="61" spans="1:8" ht="12.75">
      <c r="A61" s="22" t="s">
        <v>15</v>
      </c>
      <c r="B61" s="86"/>
      <c r="C61" s="87" t="s">
        <v>67</v>
      </c>
      <c r="D61" s="88" t="s">
        <v>55</v>
      </c>
      <c r="E61" s="31"/>
      <c r="F61" s="31"/>
      <c r="G61" s="26"/>
      <c r="H61" s="164"/>
    </row>
    <row r="62" spans="1:8" ht="12.75">
      <c r="A62" s="22" t="s">
        <v>15</v>
      </c>
      <c r="B62" s="86">
        <v>34</v>
      </c>
      <c r="C62" s="89" t="s">
        <v>66</v>
      </c>
      <c r="D62" s="88"/>
      <c r="E62" s="31">
        <v>308.32</v>
      </c>
      <c r="F62" s="90">
        <v>976.9461832000001</v>
      </c>
      <c r="G62" s="28">
        <v>3</v>
      </c>
      <c r="H62" s="28">
        <f>ROUND(F62*G62,2)</f>
        <v>2930.84</v>
      </c>
    </row>
    <row r="63" spans="1:8" ht="12.75">
      <c r="A63" s="22" t="s">
        <v>15</v>
      </c>
      <c r="B63" s="86">
        <v>35</v>
      </c>
      <c r="C63" s="87" t="s">
        <v>68</v>
      </c>
      <c r="D63" s="88" t="s">
        <v>69</v>
      </c>
      <c r="E63" s="31">
        <v>13.1</v>
      </c>
      <c r="F63" s="90">
        <v>148.86607922</v>
      </c>
      <c r="G63" s="28">
        <v>10</v>
      </c>
      <c r="H63" s="28">
        <f>ROUND(F63*G63,2)</f>
        <v>1488.66</v>
      </c>
    </row>
    <row r="64" spans="1:8" ht="12.75">
      <c r="A64" s="22" t="s">
        <v>15</v>
      </c>
      <c r="B64" s="86"/>
      <c r="C64" s="87" t="s">
        <v>70</v>
      </c>
      <c r="D64" s="88" t="s">
        <v>71</v>
      </c>
      <c r="E64" s="31"/>
      <c r="F64" s="31"/>
      <c r="G64" s="26"/>
      <c r="H64" s="165"/>
    </row>
    <row r="65" spans="1:8" ht="12.75">
      <c r="A65" s="22" t="s">
        <v>15</v>
      </c>
      <c r="B65" s="86">
        <v>40</v>
      </c>
      <c r="C65" s="89" t="s">
        <v>72</v>
      </c>
      <c r="D65" s="88"/>
      <c r="E65" s="31">
        <v>70.92</v>
      </c>
      <c r="F65" s="90">
        <v>217.09327922</v>
      </c>
      <c r="G65" s="28">
        <v>5</v>
      </c>
      <c r="H65" s="28">
        <f>ROUND(F65*G65,2)</f>
        <v>1085.47</v>
      </c>
    </row>
    <row r="66" spans="1:8" ht="12.75">
      <c r="A66" s="22" t="s">
        <v>15</v>
      </c>
      <c r="B66" s="86"/>
      <c r="C66" s="87" t="s">
        <v>73</v>
      </c>
      <c r="D66" s="88" t="s">
        <v>33</v>
      </c>
      <c r="E66" s="31"/>
      <c r="F66" s="31"/>
      <c r="G66" s="26"/>
      <c r="H66" s="164"/>
    </row>
    <row r="67" spans="1:8" ht="12.75">
      <c r="A67" s="22" t="s">
        <v>15</v>
      </c>
      <c r="B67" s="86">
        <v>48</v>
      </c>
      <c r="C67" s="89" t="s">
        <v>75</v>
      </c>
      <c r="D67" s="88"/>
      <c r="E67" s="31">
        <v>1773.27</v>
      </c>
      <c r="F67" s="90">
        <v>2838.925960704</v>
      </c>
      <c r="G67" s="28">
        <v>3</v>
      </c>
      <c r="H67" s="28">
        <f aca="true" t="shared" si="1" ref="H67:H77">ROUND(F67*G67,2)</f>
        <v>8516.78</v>
      </c>
    </row>
    <row r="68" spans="1:8" ht="12.75">
      <c r="A68" s="22" t="s">
        <v>15</v>
      </c>
      <c r="B68" s="86">
        <v>53</v>
      </c>
      <c r="C68" s="87" t="s">
        <v>78</v>
      </c>
      <c r="D68" s="88" t="s">
        <v>33</v>
      </c>
      <c r="E68" s="31">
        <v>92.22</v>
      </c>
      <c r="F68" s="90">
        <v>237.400690416</v>
      </c>
      <c r="G68" s="28">
        <v>26</v>
      </c>
      <c r="H68" s="28">
        <f t="shared" si="1"/>
        <v>6172.42</v>
      </c>
    </row>
    <row r="69" spans="1:8" ht="12.75">
      <c r="A69" s="22" t="s">
        <v>15</v>
      </c>
      <c r="B69" s="86">
        <v>54</v>
      </c>
      <c r="C69" s="87" t="s">
        <v>79</v>
      </c>
      <c r="D69" s="88" t="s">
        <v>33</v>
      </c>
      <c r="E69" s="31">
        <v>245.01</v>
      </c>
      <c r="F69" s="90">
        <v>417.69189041600004</v>
      </c>
      <c r="G69" s="28">
        <v>47</v>
      </c>
      <c r="H69" s="28">
        <f t="shared" si="1"/>
        <v>19631.52</v>
      </c>
    </row>
    <row r="70" spans="1:8" ht="12.75">
      <c r="A70" s="38" t="s">
        <v>15</v>
      </c>
      <c r="B70" s="86">
        <v>66</v>
      </c>
      <c r="C70" s="87" t="s">
        <v>84</v>
      </c>
      <c r="D70" s="88" t="s">
        <v>33</v>
      </c>
      <c r="E70" s="31">
        <v>21.59</v>
      </c>
      <c r="F70" s="90">
        <v>116.40959925199999</v>
      </c>
      <c r="G70" s="28">
        <v>31</v>
      </c>
      <c r="H70" s="28">
        <f t="shared" si="1"/>
        <v>3608.7</v>
      </c>
    </row>
    <row r="71" spans="1:8" ht="12.75">
      <c r="A71" s="38" t="s">
        <v>15</v>
      </c>
      <c r="B71" s="92">
        <v>67</v>
      </c>
      <c r="C71" s="87" t="s">
        <v>85</v>
      </c>
      <c r="D71" s="88" t="s">
        <v>33</v>
      </c>
      <c r="E71" s="31">
        <v>11.31</v>
      </c>
      <c r="F71" s="90">
        <v>48.59463285600002</v>
      </c>
      <c r="G71" s="28">
        <v>73</v>
      </c>
      <c r="H71" s="28">
        <f t="shared" si="1"/>
        <v>3547.41</v>
      </c>
    </row>
    <row r="72" spans="1:8" ht="12.75">
      <c r="A72" s="38" t="s">
        <v>15</v>
      </c>
      <c r="B72" s="86">
        <v>88</v>
      </c>
      <c r="C72" s="87" t="s">
        <v>200</v>
      </c>
      <c r="D72" s="93" t="s">
        <v>71</v>
      </c>
      <c r="E72" s="59">
        <v>175.44</v>
      </c>
      <c r="F72" s="90">
        <v>670.3723675639999</v>
      </c>
      <c r="G72" s="28">
        <v>1</v>
      </c>
      <c r="H72" s="28">
        <f t="shared" si="1"/>
        <v>670.37</v>
      </c>
    </row>
    <row r="73" spans="1:8" ht="12.75">
      <c r="A73" s="38" t="s">
        <v>15</v>
      </c>
      <c r="B73" s="86">
        <v>90</v>
      </c>
      <c r="C73" s="87" t="s">
        <v>90</v>
      </c>
      <c r="D73" s="93" t="s">
        <v>91</v>
      </c>
      <c r="E73" s="59">
        <v>140.87</v>
      </c>
      <c r="F73" s="90">
        <v>544.032750904</v>
      </c>
      <c r="G73" s="28">
        <v>1</v>
      </c>
      <c r="H73" s="28">
        <f t="shared" si="1"/>
        <v>544.03</v>
      </c>
    </row>
    <row r="74" spans="1:8" ht="12.75">
      <c r="A74" s="38" t="s">
        <v>15</v>
      </c>
      <c r="B74" s="92">
        <v>91</v>
      </c>
      <c r="C74" s="87" t="s">
        <v>92</v>
      </c>
      <c r="D74" s="93" t="s">
        <v>41</v>
      </c>
      <c r="E74" s="59"/>
      <c r="F74" s="90">
        <v>99.50326330000001</v>
      </c>
      <c r="G74" s="28">
        <v>8</v>
      </c>
      <c r="H74" s="28">
        <f t="shared" si="1"/>
        <v>796.03</v>
      </c>
    </row>
    <row r="75" spans="1:8" ht="12.75">
      <c r="A75" s="38" t="s">
        <v>96</v>
      </c>
      <c r="B75" s="94">
        <v>111</v>
      </c>
      <c r="C75" s="29" t="s">
        <v>99</v>
      </c>
      <c r="D75" s="30" t="s">
        <v>100</v>
      </c>
      <c r="E75" s="95"/>
      <c r="F75" s="90"/>
      <c r="G75" s="28">
        <v>0</v>
      </c>
      <c r="H75" s="28">
        <f t="shared" si="1"/>
        <v>0</v>
      </c>
    </row>
    <row r="76" spans="1:8" ht="12.75">
      <c r="A76" s="38" t="s">
        <v>96</v>
      </c>
      <c r="B76" s="94">
        <v>112</v>
      </c>
      <c r="C76" s="96" t="s">
        <v>101</v>
      </c>
      <c r="D76" s="30" t="s">
        <v>102</v>
      </c>
      <c r="E76" s="95">
        <v>12.03</v>
      </c>
      <c r="F76" s="90">
        <v>127.68838868200002</v>
      </c>
      <c r="G76" s="28">
        <v>12</v>
      </c>
      <c r="H76" s="28">
        <f t="shared" si="1"/>
        <v>1532.26</v>
      </c>
    </row>
    <row r="77" spans="1:8" ht="12.75">
      <c r="A77" s="38" t="s">
        <v>96</v>
      </c>
      <c r="B77" s="94"/>
      <c r="C77" s="29" t="s">
        <v>103</v>
      </c>
      <c r="D77" s="30"/>
      <c r="E77" s="95"/>
      <c r="F77" s="95">
        <v>206.96678766400004</v>
      </c>
      <c r="G77" s="28">
        <v>111.04</v>
      </c>
      <c r="H77" s="28">
        <f t="shared" si="1"/>
        <v>22981.59</v>
      </c>
    </row>
    <row r="78" spans="1:8" ht="12.75">
      <c r="A78" s="38" t="s">
        <v>96</v>
      </c>
      <c r="B78" s="94">
        <v>116</v>
      </c>
      <c r="C78" s="29" t="s">
        <v>104</v>
      </c>
      <c r="D78" s="30" t="s">
        <v>102</v>
      </c>
      <c r="E78" s="95">
        <v>4.24</v>
      </c>
      <c r="F78" s="90">
        <v>0</v>
      </c>
      <c r="G78" s="28">
        <v>0</v>
      </c>
      <c r="H78" s="28">
        <v>0</v>
      </c>
    </row>
    <row r="79" spans="1:8" ht="12.75">
      <c r="A79" s="38" t="s">
        <v>96</v>
      </c>
      <c r="B79" s="94"/>
      <c r="C79" s="96" t="s">
        <v>105</v>
      </c>
      <c r="D79" s="30" t="s">
        <v>230</v>
      </c>
      <c r="E79" s="95"/>
      <c r="F79" s="95">
        <v>58.49499553400001</v>
      </c>
      <c r="G79" s="28">
        <v>2</v>
      </c>
      <c r="H79" s="28">
        <f>ROUND(F79*G79,2)</f>
        <v>116.99</v>
      </c>
    </row>
    <row r="80" spans="1:8" ht="12.75">
      <c r="A80" s="38" t="s">
        <v>96</v>
      </c>
      <c r="B80" s="94">
        <v>117</v>
      </c>
      <c r="C80" s="96" t="s">
        <v>106</v>
      </c>
      <c r="D80" s="30"/>
      <c r="E80" s="95">
        <v>4.24</v>
      </c>
      <c r="F80" s="90">
        <v>46.970225212</v>
      </c>
      <c r="G80" s="28">
        <v>2</v>
      </c>
      <c r="H80" s="28">
        <f>ROUND(F80*G80,2)</f>
        <v>93.94</v>
      </c>
    </row>
    <row r="81" spans="1:8" ht="12.75">
      <c r="A81" s="97"/>
      <c r="B81" s="98"/>
      <c r="C81" s="99"/>
      <c r="D81" s="100"/>
      <c r="E81" s="2"/>
      <c r="F81" s="40"/>
      <c r="G81" s="101"/>
      <c r="H81" s="37">
        <f>SUM(H55:H80)</f>
        <v>160302.67</v>
      </c>
    </row>
    <row r="82" spans="1:8" ht="12.75">
      <c r="A82" s="97"/>
      <c r="B82" s="98"/>
      <c r="C82" s="35"/>
      <c r="D82" s="100"/>
      <c r="E82" s="2"/>
      <c r="F82" s="2"/>
      <c r="G82" s="101"/>
      <c r="H82" s="10"/>
    </row>
    <row r="83" spans="1:8" ht="12.75">
      <c r="A83" s="97"/>
      <c r="B83" s="98"/>
      <c r="C83" s="179"/>
      <c r="D83" s="98"/>
      <c r="E83" s="2"/>
      <c r="F83" s="2"/>
      <c r="G83" s="177"/>
      <c r="H83" s="178"/>
    </row>
    <row r="84" spans="1:8" ht="12.75">
      <c r="A84" s="67" t="s">
        <v>112</v>
      </c>
      <c r="B84" s="68"/>
      <c r="C84" s="69"/>
      <c r="D84" s="70"/>
      <c r="E84" s="70"/>
      <c r="F84" s="71"/>
      <c r="G84" s="100"/>
      <c r="H84" s="73"/>
    </row>
    <row r="85" spans="1:8" ht="12.75" customHeight="1">
      <c r="A85" s="74" t="s">
        <v>48</v>
      </c>
      <c r="B85" s="74" t="s">
        <v>48</v>
      </c>
      <c r="C85" s="75"/>
      <c r="D85" s="11" t="s">
        <v>49</v>
      </c>
      <c r="E85" s="74" t="s">
        <v>8</v>
      </c>
      <c r="F85" s="102" t="s">
        <v>9</v>
      </c>
      <c r="G85" s="17" t="s">
        <v>570</v>
      </c>
      <c r="H85" s="17"/>
    </row>
    <row r="86" spans="1:8" ht="12.75" customHeight="1">
      <c r="A86" s="77" t="s">
        <v>50</v>
      </c>
      <c r="B86" s="78" t="s">
        <v>51</v>
      </c>
      <c r="C86" s="79" t="s">
        <v>6</v>
      </c>
      <c r="D86" s="11"/>
      <c r="E86" s="77" t="s">
        <v>11</v>
      </c>
      <c r="F86" s="103" t="s">
        <v>52</v>
      </c>
      <c r="G86" s="81" t="s">
        <v>12</v>
      </c>
      <c r="H86" s="82" t="s">
        <v>13</v>
      </c>
    </row>
    <row r="87" spans="1:8" ht="12.75">
      <c r="A87" s="83" t="s">
        <v>53</v>
      </c>
      <c r="B87" s="78"/>
      <c r="C87" s="84"/>
      <c r="D87" s="11"/>
      <c r="E87" s="83" t="s">
        <v>14</v>
      </c>
      <c r="F87" s="104"/>
      <c r="G87" s="81"/>
      <c r="H87" s="82"/>
    </row>
    <row r="88" spans="1:8" ht="12.75">
      <c r="A88" s="38" t="s">
        <v>21</v>
      </c>
      <c r="B88" s="92">
        <v>19</v>
      </c>
      <c r="C88" s="87" t="s">
        <v>234</v>
      </c>
      <c r="D88" s="88" t="s">
        <v>126</v>
      </c>
      <c r="E88" s="31">
        <v>37.02</v>
      </c>
      <c r="F88" s="31">
        <v>57.188568460000006</v>
      </c>
      <c r="G88" s="28">
        <v>29</v>
      </c>
      <c r="H88" s="28">
        <f>ROUND(F88*G88,2)</f>
        <v>1658.47</v>
      </c>
    </row>
    <row r="89" spans="1:8" ht="12.75">
      <c r="A89" s="38" t="s">
        <v>21</v>
      </c>
      <c r="B89" s="92">
        <v>29</v>
      </c>
      <c r="C89" s="87" t="s">
        <v>235</v>
      </c>
      <c r="D89" s="88" t="s">
        <v>126</v>
      </c>
      <c r="E89" s="31">
        <v>38.51</v>
      </c>
      <c r="F89" s="31">
        <v>195.24431811199997</v>
      </c>
      <c r="G89" s="28">
        <v>56</v>
      </c>
      <c r="H89" s="28">
        <f>ROUND(F89*G89,2)</f>
        <v>10933.68</v>
      </c>
    </row>
    <row r="90" spans="1:8" ht="12.75">
      <c r="A90" s="38" t="s">
        <v>21</v>
      </c>
      <c r="B90" s="92">
        <v>30</v>
      </c>
      <c r="C90" s="87" t="s">
        <v>236</v>
      </c>
      <c r="D90" s="88" t="s">
        <v>167</v>
      </c>
      <c r="E90" s="31">
        <v>77.92</v>
      </c>
      <c r="F90" s="31">
        <v>154.526463172</v>
      </c>
      <c r="G90" s="28">
        <v>26</v>
      </c>
      <c r="H90" s="28">
        <f>ROUND(F90*G90,2)</f>
        <v>4017.69</v>
      </c>
    </row>
    <row r="91" spans="1:8" ht="12.75">
      <c r="A91" s="38" t="s">
        <v>21</v>
      </c>
      <c r="B91" s="86">
        <v>61</v>
      </c>
      <c r="C91" s="29" t="s">
        <v>241</v>
      </c>
      <c r="D91" s="30" t="s">
        <v>242</v>
      </c>
      <c r="E91" s="95"/>
      <c r="F91" s="95">
        <v>71.736375392</v>
      </c>
      <c r="G91" s="28">
        <v>34</v>
      </c>
      <c r="H91" s="28">
        <f>ROUND(F91*G91,2)</f>
        <v>2439.04</v>
      </c>
    </row>
    <row r="92" spans="1:8" ht="12.75">
      <c r="A92" s="98"/>
      <c r="B92" s="98"/>
      <c r="C92" s="42" t="s">
        <v>19</v>
      </c>
      <c r="D92" s="106"/>
      <c r="E92" s="2"/>
      <c r="F92" s="2"/>
      <c r="G92" s="107"/>
      <c r="H92" s="108">
        <f>SUM(H88:H91)</f>
        <v>19048.88</v>
      </c>
    </row>
    <row r="93" spans="1:8" ht="12.75">
      <c r="A93" s="100"/>
      <c r="B93" s="98"/>
      <c r="C93" s="180"/>
      <c r="D93" s="114"/>
      <c r="E93" s="114"/>
      <c r="F93" s="57"/>
      <c r="G93" s="57"/>
      <c r="H93" s="58"/>
    </row>
    <row r="94" spans="1:8" ht="12.75">
      <c r="A94" s="67" t="s">
        <v>122</v>
      </c>
      <c r="B94" s="68"/>
      <c r="C94" s="69"/>
      <c r="D94" s="70"/>
      <c r="E94" s="70"/>
      <c r="F94" s="109"/>
      <c r="G94" s="110"/>
      <c r="H94" s="111"/>
    </row>
    <row r="95" spans="1:8" ht="12.75" customHeight="1">
      <c r="A95" s="74" t="s">
        <v>48</v>
      </c>
      <c r="B95" s="74" t="s">
        <v>48</v>
      </c>
      <c r="C95" s="75"/>
      <c r="D95" s="11" t="s">
        <v>49</v>
      </c>
      <c r="E95" s="74" t="s">
        <v>8</v>
      </c>
      <c r="F95" s="102" t="s">
        <v>9</v>
      </c>
      <c r="G95" s="17" t="s">
        <v>570</v>
      </c>
      <c r="H95" s="17"/>
    </row>
    <row r="96" spans="1:8" ht="12.75" customHeight="1">
      <c r="A96" s="77" t="s">
        <v>50</v>
      </c>
      <c r="B96" s="78" t="s">
        <v>51</v>
      </c>
      <c r="C96" s="79" t="s">
        <v>6</v>
      </c>
      <c r="D96" s="11"/>
      <c r="E96" s="77" t="s">
        <v>11</v>
      </c>
      <c r="F96" s="103" t="s">
        <v>52</v>
      </c>
      <c r="G96" s="81" t="s">
        <v>12</v>
      </c>
      <c r="H96" s="82" t="s">
        <v>13</v>
      </c>
    </row>
    <row r="97" spans="1:8" ht="12.75">
      <c r="A97" s="83" t="s">
        <v>53</v>
      </c>
      <c r="B97" s="78"/>
      <c r="C97" s="84"/>
      <c r="D97" s="11"/>
      <c r="E97" s="83" t="s">
        <v>14</v>
      </c>
      <c r="F97" s="104"/>
      <c r="G97" s="81"/>
      <c r="H97" s="82"/>
    </row>
    <row r="98" spans="1:8" ht="12.75">
      <c r="A98" s="112" t="s">
        <v>25</v>
      </c>
      <c r="B98" s="113">
        <v>5</v>
      </c>
      <c r="C98" s="87" t="s">
        <v>394</v>
      </c>
      <c r="D98" s="88" t="s">
        <v>395</v>
      </c>
      <c r="E98" s="31">
        <v>2.66</v>
      </c>
      <c r="F98" s="31">
        <v>120.89920445200002</v>
      </c>
      <c r="G98" s="28">
        <v>3</v>
      </c>
      <c r="H98" s="28">
        <f aca="true" t="shared" si="2" ref="H98:H105">ROUND(F98*G98,2)</f>
        <v>362.7</v>
      </c>
    </row>
    <row r="99" spans="1:8" ht="12.75">
      <c r="A99" s="112" t="s">
        <v>25</v>
      </c>
      <c r="B99" s="113">
        <v>17</v>
      </c>
      <c r="C99" s="87" t="s">
        <v>206</v>
      </c>
      <c r="D99" s="167" t="s">
        <v>207</v>
      </c>
      <c r="E99" s="31">
        <v>36.95</v>
      </c>
      <c r="F99" s="31">
        <v>87.571075448</v>
      </c>
      <c r="G99" s="28">
        <v>2</v>
      </c>
      <c r="H99" s="28">
        <f t="shared" si="2"/>
        <v>175.14</v>
      </c>
    </row>
    <row r="100" spans="1:8" ht="12.75">
      <c r="A100" s="112" t="s">
        <v>25</v>
      </c>
      <c r="B100" s="113">
        <v>33</v>
      </c>
      <c r="C100" s="87" t="s">
        <v>396</v>
      </c>
      <c r="D100" s="88" t="s">
        <v>165</v>
      </c>
      <c r="E100" s="31">
        <v>42.15</v>
      </c>
      <c r="F100" s="31">
        <v>110.11738961</v>
      </c>
      <c r="G100" s="28">
        <v>3</v>
      </c>
      <c r="H100" s="28">
        <f t="shared" si="2"/>
        <v>330.35</v>
      </c>
    </row>
    <row r="101" spans="1:8" ht="12.75">
      <c r="A101" s="112" t="s">
        <v>25</v>
      </c>
      <c r="B101" s="113">
        <v>40</v>
      </c>
      <c r="C101" s="105" t="s">
        <v>494</v>
      </c>
      <c r="D101" s="88" t="s">
        <v>495</v>
      </c>
      <c r="E101" s="40">
        <v>551</v>
      </c>
      <c r="F101" s="40">
        <v>1746.9552415</v>
      </c>
      <c r="G101" s="28">
        <v>1</v>
      </c>
      <c r="H101" s="28">
        <f t="shared" si="2"/>
        <v>1746.96</v>
      </c>
    </row>
    <row r="102" spans="1:8" ht="12.75">
      <c r="A102" s="112" t="s">
        <v>25</v>
      </c>
      <c r="B102" s="113">
        <v>48</v>
      </c>
      <c r="C102" s="87" t="s">
        <v>212</v>
      </c>
      <c r="D102" s="88" t="s">
        <v>126</v>
      </c>
      <c r="E102" s="31">
        <v>103.72</v>
      </c>
      <c r="F102" s="31">
        <v>142.19772532000002</v>
      </c>
      <c r="G102" s="28">
        <v>0.4</v>
      </c>
      <c r="H102" s="28">
        <f t="shared" si="2"/>
        <v>56.88</v>
      </c>
    </row>
    <row r="103" spans="1:8" ht="12.75">
      <c r="A103" s="112" t="s">
        <v>25</v>
      </c>
      <c r="B103" s="113">
        <v>87</v>
      </c>
      <c r="C103" s="87" t="s">
        <v>274</v>
      </c>
      <c r="D103" s="88" t="s">
        <v>275</v>
      </c>
      <c r="E103" s="31">
        <v>59.67</v>
      </c>
      <c r="F103" s="31">
        <v>291.124364832</v>
      </c>
      <c r="G103" s="28">
        <v>0</v>
      </c>
      <c r="H103" s="28">
        <v>0</v>
      </c>
    </row>
    <row r="104" spans="1:8" ht="12.75">
      <c r="A104" s="112" t="s">
        <v>25</v>
      </c>
      <c r="B104" s="113">
        <v>88</v>
      </c>
      <c r="C104" s="89" t="s">
        <v>276</v>
      </c>
      <c r="D104" s="88" t="s">
        <v>275</v>
      </c>
      <c r="E104" s="31">
        <v>59.67</v>
      </c>
      <c r="F104" s="31">
        <v>335.575512864</v>
      </c>
      <c r="G104" s="28">
        <v>67</v>
      </c>
      <c r="H104" s="28">
        <f>ROUND(F104*G104,2)</f>
        <v>22483.56</v>
      </c>
    </row>
    <row r="105" spans="1:8" ht="12.75">
      <c r="A105" s="112" t="s">
        <v>25</v>
      </c>
      <c r="B105" s="91">
        <v>134</v>
      </c>
      <c r="C105" s="29" t="s">
        <v>216</v>
      </c>
      <c r="D105" s="30" t="s">
        <v>217</v>
      </c>
      <c r="E105" s="95"/>
      <c r="F105" s="95">
        <v>47.699473864000005</v>
      </c>
      <c r="G105" s="28">
        <v>32</v>
      </c>
      <c r="H105" s="28">
        <f t="shared" si="2"/>
        <v>1526.38</v>
      </c>
    </row>
    <row r="106" spans="1:8" ht="12.75">
      <c r="A106" s="100"/>
      <c r="B106" s="98"/>
      <c r="C106" s="42"/>
      <c r="D106" s="106"/>
      <c r="E106" s="2"/>
      <c r="F106" s="2"/>
      <c r="G106" s="107"/>
      <c r="H106" s="108">
        <f>SUM(H98:H105)</f>
        <v>26681.97</v>
      </c>
    </row>
    <row r="107" spans="1:8" ht="12.75">
      <c r="A107" s="257"/>
      <c r="B107" s="257"/>
      <c r="C107" s="257"/>
      <c r="D107" s="257"/>
      <c r="E107" s="257"/>
      <c r="F107" s="2"/>
      <c r="G107" s="107"/>
      <c r="H107" s="48"/>
    </row>
    <row r="108" spans="1:8" ht="12.75">
      <c r="A108" s="98"/>
      <c r="B108" s="98"/>
      <c r="C108" s="118" t="s">
        <v>30</v>
      </c>
      <c r="D108" s="119"/>
      <c r="E108" s="2"/>
      <c r="F108" s="2"/>
      <c r="G108" s="120"/>
      <c r="H108" s="111"/>
    </row>
    <row r="109" spans="1:8" ht="12.75" customHeight="1">
      <c r="A109" s="74" t="s">
        <v>48</v>
      </c>
      <c r="B109" s="74" t="s">
        <v>48</v>
      </c>
      <c r="C109" s="75"/>
      <c r="D109" s="11" t="s">
        <v>49</v>
      </c>
      <c r="E109" s="74" t="s">
        <v>8</v>
      </c>
      <c r="F109" s="102" t="s">
        <v>9</v>
      </c>
      <c r="G109" s="17" t="s">
        <v>570</v>
      </c>
      <c r="H109" s="17"/>
    </row>
    <row r="110" spans="1:8" ht="12.75" customHeight="1">
      <c r="A110" s="77" t="s">
        <v>50</v>
      </c>
      <c r="B110" s="78" t="s">
        <v>51</v>
      </c>
      <c r="C110" s="79" t="s">
        <v>6</v>
      </c>
      <c r="D110" s="11"/>
      <c r="E110" s="77" t="s">
        <v>11</v>
      </c>
      <c r="F110" s="103" t="s">
        <v>52</v>
      </c>
      <c r="G110" s="81" t="s">
        <v>12</v>
      </c>
      <c r="H110" s="258" t="s">
        <v>13</v>
      </c>
    </row>
    <row r="111" spans="1:8" ht="12.75">
      <c r="A111" s="83" t="s">
        <v>53</v>
      </c>
      <c r="B111" s="78"/>
      <c r="C111" s="84"/>
      <c r="D111" s="11"/>
      <c r="E111" s="83" t="s">
        <v>14</v>
      </c>
      <c r="F111" s="104"/>
      <c r="G111" s="81"/>
      <c r="H111" s="258"/>
    </row>
    <row r="112" spans="1:8" ht="12.75">
      <c r="A112" s="112" t="s">
        <v>31</v>
      </c>
      <c r="B112" s="113"/>
      <c r="C112" s="87" t="s">
        <v>140</v>
      </c>
      <c r="D112" s="88"/>
      <c r="E112" s="31"/>
      <c r="F112" s="31"/>
      <c r="G112" s="26"/>
      <c r="H112" s="165"/>
    </row>
    <row r="113" spans="1:8" ht="12.75">
      <c r="A113" s="112" t="s">
        <v>31</v>
      </c>
      <c r="B113" s="113">
        <v>1</v>
      </c>
      <c r="C113" s="89" t="s">
        <v>141</v>
      </c>
      <c r="D113" s="88" t="s">
        <v>142</v>
      </c>
      <c r="E113" s="31">
        <v>61.99</v>
      </c>
      <c r="F113" s="31">
        <v>121.02360538</v>
      </c>
      <c r="G113" s="28">
        <v>34</v>
      </c>
      <c r="H113" s="28">
        <f aca="true" t="shared" si="3" ref="H113:H121">ROUND(F113*G113,2)</f>
        <v>4114.8</v>
      </c>
    </row>
    <row r="114" spans="1:8" ht="12.75">
      <c r="A114" s="112" t="s">
        <v>31</v>
      </c>
      <c r="B114" s="113">
        <v>4</v>
      </c>
      <c r="C114" s="87" t="s">
        <v>145</v>
      </c>
      <c r="D114" s="88" t="s">
        <v>33</v>
      </c>
      <c r="E114" s="31">
        <v>70.02</v>
      </c>
      <c r="F114" s="31">
        <v>106.42494322799999</v>
      </c>
      <c r="G114" s="28">
        <v>3</v>
      </c>
      <c r="H114" s="28">
        <f t="shared" si="3"/>
        <v>319.27</v>
      </c>
    </row>
    <row r="115" spans="1:8" ht="12.75">
      <c r="A115" s="112" t="s">
        <v>31</v>
      </c>
      <c r="B115" s="113">
        <v>16</v>
      </c>
      <c r="C115" s="87" t="s">
        <v>154</v>
      </c>
      <c r="D115" s="122" t="s">
        <v>33</v>
      </c>
      <c r="E115" s="40">
        <v>3991.38</v>
      </c>
      <c r="F115" s="123">
        <v>741.3549730940001</v>
      </c>
      <c r="G115" s="28">
        <v>40</v>
      </c>
      <c r="H115" s="28">
        <f t="shared" si="3"/>
        <v>29654.2</v>
      </c>
    </row>
    <row r="116" spans="1:8" ht="12.75">
      <c r="A116" s="112" t="s">
        <v>31</v>
      </c>
      <c r="B116" s="113">
        <v>17</v>
      </c>
      <c r="C116" s="87" t="s">
        <v>155</v>
      </c>
      <c r="D116" s="115" t="s">
        <v>156</v>
      </c>
      <c r="E116" s="124">
        <v>367.61</v>
      </c>
      <c r="F116" s="40">
        <v>515.855672912</v>
      </c>
      <c r="G116" s="28">
        <v>2</v>
      </c>
      <c r="H116" s="28">
        <f t="shared" si="3"/>
        <v>1031.71</v>
      </c>
    </row>
    <row r="117" spans="1:8" ht="12.75">
      <c r="A117" s="112" t="s">
        <v>31</v>
      </c>
      <c r="B117" s="113">
        <v>19</v>
      </c>
      <c r="C117" s="87" t="s">
        <v>224</v>
      </c>
      <c r="D117" s="88" t="s">
        <v>33</v>
      </c>
      <c r="E117" s="26">
        <v>154.06</v>
      </c>
      <c r="F117" s="31">
        <v>179.645565306</v>
      </c>
      <c r="G117" s="28">
        <v>9</v>
      </c>
      <c r="H117" s="28">
        <f t="shared" si="3"/>
        <v>1616.81</v>
      </c>
    </row>
    <row r="118" spans="1:8" ht="12.75">
      <c r="A118" s="112" t="s">
        <v>31</v>
      </c>
      <c r="B118" s="113">
        <v>20</v>
      </c>
      <c r="C118" s="87" t="s">
        <v>158</v>
      </c>
      <c r="D118" s="88" t="s">
        <v>33</v>
      </c>
      <c r="E118" s="26">
        <v>9.62</v>
      </c>
      <c r="F118" s="31">
        <v>30.872365306</v>
      </c>
      <c r="G118" s="28">
        <v>33</v>
      </c>
      <c r="H118" s="28">
        <f t="shared" si="3"/>
        <v>1018.79</v>
      </c>
    </row>
    <row r="119" spans="1:8" ht="12.75">
      <c r="A119" s="112" t="s">
        <v>31</v>
      </c>
      <c r="B119" s="113">
        <v>21</v>
      </c>
      <c r="C119" s="87" t="s">
        <v>159</v>
      </c>
      <c r="D119" s="88" t="s">
        <v>33</v>
      </c>
      <c r="E119" s="26">
        <v>66.53</v>
      </c>
      <c r="F119" s="31">
        <v>89.48966530599999</v>
      </c>
      <c r="G119" s="28">
        <v>4</v>
      </c>
      <c r="H119" s="28">
        <f t="shared" si="3"/>
        <v>357.96</v>
      </c>
    </row>
    <row r="120" spans="1:8" ht="12.75">
      <c r="A120" s="112" t="s">
        <v>31</v>
      </c>
      <c r="B120" s="113">
        <v>38</v>
      </c>
      <c r="C120" s="87" t="s">
        <v>160</v>
      </c>
      <c r="D120" s="88" t="s">
        <v>161</v>
      </c>
      <c r="E120" s="40">
        <v>1971.04</v>
      </c>
      <c r="F120" s="40">
        <v>2363.68564805</v>
      </c>
      <c r="G120" s="28">
        <v>1</v>
      </c>
      <c r="H120" s="28">
        <f t="shared" si="3"/>
        <v>2363.69</v>
      </c>
    </row>
    <row r="121" spans="1:8" ht="12.75">
      <c r="A121" s="112" t="s">
        <v>31</v>
      </c>
      <c r="B121" s="113">
        <v>52</v>
      </c>
      <c r="C121" s="87" t="s">
        <v>417</v>
      </c>
      <c r="D121" s="88" t="s">
        <v>33</v>
      </c>
      <c r="E121" s="31">
        <v>1312.86</v>
      </c>
      <c r="F121" s="31">
        <v>1497.0863602959998</v>
      </c>
      <c r="G121" s="28">
        <v>1</v>
      </c>
      <c r="H121" s="28">
        <f t="shared" si="3"/>
        <v>1497.09</v>
      </c>
    </row>
    <row r="122" spans="1:8" ht="12.75">
      <c r="A122" s="98"/>
      <c r="B122" s="98"/>
      <c r="C122" s="42" t="s">
        <v>19</v>
      </c>
      <c r="D122" s="106"/>
      <c r="E122" s="2"/>
      <c r="F122" s="2"/>
      <c r="G122" s="107"/>
      <c r="H122" s="108">
        <f>SUM(H113:H121)</f>
        <v>41974.32</v>
      </c>
    </row>
    <row r="123" spans="1:8" ht="12.75">
      <c r="A123" s="98"/>
      <c r="B123" s="98"/>
      <c r="C123" s="42"/>
      <c r="D123" s="153"/>
      <c r="E123" s="153"/>
      <c r="F123" s="114"/>
      <c r="G123" s="114"/>
      <c r="H123" s="48"/>
    </row>
    <row r="124" spans="1:8" ht="12.75">
      <c r="A124" s="67" t="s">
        <v>162</v>
      </c>
      <c r="B124" s="68"/>
      <c r="C124" s="69"/>
      <c r="D124" s="70"/>
      <c r="E124" s="70"/>
      <c r="F124" s="109"/>
      <c r="G124" s="107"/>
      <c r="H124" s="48"/>
    </row>
    <row r="125" spans="1:8" ht="12.75" customHeight="1">
      <c r="A125" s="74" t="s">
        <v>48</v>
      </c>
      <c r="B125" s="74" t="s">
        <v>48</v>
      </c>
      <c r="C125" s="75"/>
      <c r="D125" s="11" t="s">
        <v>49</v>
      </c>
      <c r="E125" s="74" t="s">
        <v>8</v>
      </c>
      <c r="F125" s="102" t="s">
        <v>9</v>
      </c>
      <c r="G125" s="17" t="s">
        <v>570</v>
      </c>
      <c r="H125" s="17"/>
    </row>
    <row r="126" spans="1:8" ht="12.75" customHeight="1">
      <c r="A126" s="77" t="s">
        <v>50</v>
      </c>
      <c r="B126" s="78" t="s">
        <v>51</v>
      </c>
      <c r="C126" s="79" t="s">
        <v>6</v>
      </c>
      <c r="D126" s="11"/>
      <c r="E126" s="77" t="s">
        <v>11</v>
      </c>
      <c r="F126" s="103" t="s">
        <v>52</v>
      </c>
      <c r="G126" s="81" t="s">
        <v>12</v>
      </c>
      <c r="H126" s="82" t="s">
        <v>13</v>
      </c>
    </row>
    <row r="127" spans="1:8" ht="12.75">
      <c r="A127" s="83" t="s">
        <v>53</v>
      </c>
      <c r="B127" s="78"/>
      <c r="C127" s="84"/>
      <c r="D127" s="11"/>
      <c r="E127" s="83" t="s">
        <v>14</v>
      </c>
      <c r="F127" s="104"/>
      <c r="G127" s="81"/>
      <c r="H127" s="82"/>
    </row>
    <row r="128" spans="1:8" ht="12.75">
      <c r="A128" s="185" t="s">
        <v>163</v>
      </c>
      <c r="B128" s="91"/>
      <c r="C128" s="87" t="s">
        <v>281</v>
      </c>
      <c r="D128" s="88"/>
      <c r="E128" s="40"/>
      <c r="F128" s="40">
        <v>0</v>
      </c>
      <c r="G128" s="26"/>
      <c r="H128" s="121"/>
    </row>
    <row r="129" spans="1:8" ht="12.75">
      <c r="A129" s="185" t="s">
        <v>163</v>
      </c>
      <c r="B129" s="91">
        <v>10</v>
      </c>
      <c r="C129" s="105" t="s">
        <v>282</v>
      </c>
      <c r="D129" s="167" t="s">
        <v>283</v>
      </c>
      <c r="E129" s="59">
        <v>138.35</v>
      </c>
      <c r="F129" s="40">
        <v>205.594927162</v>
      </c>
      <c r="G129" s="28">
        <v>2</v>
      </c>
      <c r="H129" s="28">
        <f aca="true" t="shared" si="4" ref="H129:H135">ROUND(F129*G129,2)</f>
        <v>411.19</v>
      </c>
    </row>
    <row r="130" spans="1:8" ht="12.75">
      <c r="A130" s="112" t="s">
        <v>163</v>
      </c>
      <c r="B130" s="91">
        <v>11</v>
      </c>
      <c r="C130" s="105" t="s">
        <v>284</v>
      </c>
      <c r="D130" s="186" t="s">
        <v>283</v>
      </c>
      <c r="E130" s="40">
        <v>62.55</v>
      </c>
      <c r="F130" s="40">
        <v>194.34844533</v>
      </c>
      <c r="G130" s="28">
        <v>8</v>
      </c>
      <c r="H130" s="28">
        <f t="shared" si="4"/>
        <v>1554.79</v>
      </c>
    </row>
    <row r="131" spans="1:8" ht="12.75">
      <c r="A131" s="112" t="s">
        <v>163</v>
      </c>
      <c r="B131" s="113">
        <v>12</v>
      </c>
      <c r="C131" s="87" t="s">
        <v>166</v>
      </c>
      <c r="D131" s="88" t="s">
        <v>167</v>
      </c>
      <c r="E131" s="31">
        <v>52.07</v>
      </c>
      <c r="F131" s="31">
        <v>180.950151152</v>
      </c>
      <c r="G131" s="28">
        <v>2</v>
      </c>
      <c r="H131" s="28">
        <f t="shared" si="4"/>
        <v>361.9</v>
      </c>
    </row>
    <row r="132" spans="1:8" ht="12.75">
      <c r="A132" s="112" t="s">
        <v>163</v>
      </c>
      <c r="B132" s="91"/>
      <c r="C132" s="87" t="s">
        <v>168</v>
      </c>
      <c r="D132" s="93"/>
      <c r="E132" s="93"/>
      <c r="F132" s="40">
        <v>0</v>
      </c>
      <c r="G132" s="28">
        <v>0</v>
      </c>
      <c r="H132" s="28">
        <f t="shared" si="4"/>
        <v>0</v>
      </c>
    </row>
    <row r="133" spans="1:8" ht="12.75">
      <c r="A133" s="112" t="s">
        <v>163</v>
      </c>
      <c r="B133" s="91">
        <v>40</v>
      </c>
      <c r="C133" s="89" t="s">
        <v>250</v>
      </c>
      <c r="D133" s="93" t="s">
        <v>170</v>
      </c>
      <c r="E133" s="59">
        <v>4.12</v>
      </c>
      <c r="F133" s="40">
        <v>231.03342467399997</v>
      </c>
      <c r="G133" s="28">
        <v>1</v>
      </c>
      <c r="H133" s="28">
        <f t="shared" si="4"/>
        <v>231.03</v>
      </c>
    </row>
    <row r="134" spans="1:8" ht="12.75">
      <c r="A134" s="112" t="s">
        <v>163</v>
      </c>
      <c r="B134" s="91">
        <v>41</v>
      </c>
      <c r="C134" s="89" t="s">
        <v>169</v>
      </c>
      <c r="D134" s="93" t="s">
        <v>170</v>
      </c>
      <c r="E134" s="59">
        <v>4.12</v>
      </c>
      <c r="F134" s="40">
        <v>87.1149383</v>
      </c>
      <c r="G134" s="28">
        <v>1</v>
      </c>
      <c r="H134" s="28">
        <f t="shared" si="4"/>
        <v>87.11</v>
      </c>
    </row>
    <row r="135" spans="1:8" ht="12.75">
      <c r="A135" s="22"/>
      <c r="B135" s="86">
        <v>50</v>
      </c>
      <c r="C135" s="105" t="s">
        <v>407</v>
      </c>
      <c r="D135" s="93" t="s">
        <v>172</v>
      </c>
      <c r="E135" s="126">
        <v>13.01</v>
      </c>
      <c r="F135" s="40">
        <v>123.84801205199999</v>
      </c>
      <c r="G135" s="28">
        <v>8</v>
      </c>
      <c r="H135" s="28">
        <f t="shared" si="4"/>
        <v>990.78</v>
      </c>
    </row>
    <row r="136" spans="1:8" ht="12.75">
      <c r="A136" s="98"/>
      <c r="B136" s="98"/>
      <c r="C136" s="42" t="s">
        <v>19</v>
      </c>
      <c r="D136" s="106"/>
      <c r="E136" s="106"/>
      <c r="F136" s="107"/>
      <c r="G136" s="128"/>
      <c r="H136" s="60">
        <f>SUM(H129:H135)</f>
        <v>3636.8000000000006</v>
      </c>
    </row>
    <row r="137" spans="1:8" ht="12.75">
      <c r="A137" s="98"/>
      <c r="B137" s="98"/>
      <c r="C137" s="42"/>
      <c r="D137" s="106"/>
      <c r="E137" s="106"/>
      <c r="F137" s="107"/>
      <c r="G137" s="170"/>
      <c r="H137" s="48"/>
    </row>
    <row r="138" spans="1:8" ht="12.75">
      <c r="A138" s="98"/>
      <c r="B138" s="98"/>
      <c r="C138" s="129" t="s">
        <v>36</v>
      </c>
      <c r="D138" s="57"/>
      <c r="E138" s="57"/>
      <c r="F138" s="57"/>
      <c r="G138" s="57"/>
      <c r="H138" s="58"/>
    </row>
    <row r="139" spans="1:8" ht="12.75" customHeight="1">
      <c r="A139" s="74" t="s">
        <v>48</v>
      </c>
      <c r="B139" s="74" t="s">
        <v>48</v>
      </c>
      <c r="C139" s="75"/>
      <c r="D139" s="11" t="s">
        <v>49</v>
      </c>
      <c r="E139" s="74" t="s">
        <v>8</v>
      </c>
      <c r="F139" s="130" t="s">
        <v>173</v>
      </c>
      <c r="G139" s="17" t="s">
        <v>570</v>
      </c>
      <c r="H139" s="17"/>
    </row>
    <row r="140" spans="1:8" ht="12.75" customHeight="1">
      <c r="A140" s="77" t="s">
        <v>50</v>
      </c>
      <c r="B140" s="78" t="s">
        <v>51</v>
      </c>
      <c r="C140" s="79" t="s">
        <v>6</v>
      </c>
      <c r="D140" s="11"/>
      <c r="E140" s="77" t="s">
        <v>11</v>
      </c>
      <c r="F140" s="130"/>
      <c r="G140" s="81" t="s">
        <v>12</v>
      </c>
      <c r="H140" s="82" t="s">
        <v>13</v>
      </c>
    </row>
    <row r="141" spans="1:8" ht="12.75">
      <c r="A141" s="83" t="s">
        <v>53</v>
      </c>
      <c r="B141" s="78"/>
      <c r="C141" s="84"/>
      <c r="D141" s="11"/>
      <c r="E141" s="83" t="s">
        <v>14</v>
      </c>
      <c r="F141" s="130"/>
      <c r="G141" s="81"/>
      <c r="H141" s="82"/>
    </row>
    <row r="142" spans="1:8" ht="12.75">
      <c r="A142" s="112" t="s">
        <v>37</v>
      </c>
      <c r="B142" s="113">
        <v>7</v>
      </c>
      <c r="C142" s="87" t="s">
        <v>509</v>
      </c>
      <c r="D142" s="93" t="s">
        <v>499</v>
      </c>
      <c r="E142" s="59"/>
      <c r="F142" s="40">
        <v>14.61</v>
      </c>
      <c r="G142" s="28"/>
      <c r="H142" s="28">
        <f>ROUND(F142*G142,2)</f>
        <v>0</v>
      </c>
    </row>
    <row r="143" spans="1:8" ht="12.75">
      <c r="A143" s="22" t="s">
        <v>37</v>
      </c>
      <c r="B143" s="22">
        <v>33</v>
      </c>
      <c r="C143" s="87" t="s">
        <v>174</v>
      </c>
      <c r="D143" s="115" t="s">
        <v>39</v>
      </c>
      <c r="E143" s="116">
        <v>3468.64</v>
      </c>
      <c r="F143" s="116">
        <v>4281.3</v>
      </c>
      <c r="G143" s="28">
        <v>1</v>
      </c>
      <c r="H143" s="28">
        <f>ROUND(F143*G143,2)</f>
        <v>4281.3</v>
      </c>
    </row>
    <row r="144" spans="1:8" ht="12.75">
      <c r="A144" s="22" t="s">
        <v>37</v>
      </c>
      <c r="B144" s="22">
        <v>37</v>
      </c>
      <c r="C144" s="87" t="s">
        <v>521</v>
      </c>
      <c r="D144" s="115" t="s">
        <v>39</v>
      </c>
      <c r="E144" s="59"/>
      <c r="F144" s="40"/>
      <c r="G144" s="28">
        <v>2</v>
      </c>
      <c r="H144" s="28">
        <f>ROUND(F144*G144,2)</f>
        <v>0</v>
      </c>
    </row>
    <row r="145" spans="1:8" ht="12.75">
      <c r="A145" s="131"/>
      <c r="B145" s="131"/>
      <c r="C145" s="56" t="s">
        <v>19</v>
      </c>
      <c r="D145" s="132"/>
      <c r="E145" s="132"/>
      <c r="F145" s="133"/>
      <c r="G145" s="134"/>
      <c r="H145" s="108">
        <f>SUM(H142:H144)</f>
        <v>4281.3</v>
      </c>
    </row>
    <row r="146" spans="1:8" ht="12.75">
      <c r="A146" s="98"/>
      <c r="B146" s="98"/>
      <c r="C146" s="42"/>
      <c r="D146" s="106"/>
      <c r="E146" s="110"/>
      <c r="F146" s="107"/>
      <c r="G146" s="107"/>
      <c r="H146" s="48"/>
    </row>
    <row r="147" spans="1:8" ht="12.75" customHeight="1">
      <c r="A147" s="74" t="s">
        <v>48</v>
      </c>
      <c r="B147" s="74" t="s">
        <v>48</v>
      </c>
      <c r="C147" s="75"/>
      <c r="D147" s="11" t="s">
        <v>49</v>
      </c>
      <c r="E147" s="74" t="s">
        <v>8</v>
      </c>
      <c r="F147" s="130" t="s">
        <v>173</v>
      </c>
      <c r="G147" s="17" t="s">
        <v>570</v>
      </c>
      <c r="H147" s="17"/>
    </row>
    <row r="148" spans="1:8" ht="12.75" customHeight="1">
      <c r="A148" s="77" t="s">
        <v>50</v>
      </c>
      <c r="B148" s="78" t="s">
        <v>51</v>
      </c>
      <c r="C148" s="79" t="s">
        <v>6</v>
      </c>
      <c r="D148" s="11"/>
      <c r="E148" s="77" t="s">
        <v>11</v>
      </c>
      <c r="F148" s="130"/>
      <c r="G148" s="81" t="s">
        <v>12</v>
      </c>
      <c r="H148" s="82" t="s">
        <v>13</v>
      </c>
    </row>
    <row r="149" spans="1:8" ht="12.75">
      <c r="A149" s="83" t="s">
        <v>53</v>
      </c>
      <c r="B149" s="78"/>
      <c r="C149" s="84"/>
      <c r="D149" s="11"/>
      <c r="E149" s="83" t="s">
        <v>14</v>
      </c>
      <c r="F149" s="130"/>
      <c r="G149" s="81"/>
      <c r="H149" s="82"/>
    </row>
    <row r="150" spans="1:8" ht="12.75">
      <c r="A150" s="135"/>
      <c r="B150" s="23">
        <v>1</v>
      </c>
      <c r="C150" s="29" t="s">
        <v>290</v>
      </c>
      <c r="D150" s="30" t="s">
        <v>39</v>
      </c>
      <c r="E150" s="59"/>
      <c r="F150" s="40">
        <v>964.2857142857143</v>
      </c>
      <c r="G150" s="28">
        <v>1</v>
      </c>
      <c r="H150" s="28">
        <f>ROUND(F150*G150,2)</f>
        <v>964.29</v>
      </c>
    </row>
    <row r="151" spans="1:8" ht="12.75">
      <c r="A151" s="135"/>
      <c r="B151" s="23">
        <v>5</v>
      </c>
      <c r="C151" s="29" t="s">
        <v>291</v>
      </c>
      <c r="D151" s="30" t="s">
        <v>39</v>
      </c>
      <c r="E151" s="59"/>
      <c r="F151" s="40">
        <v>3000</v>
      </c>
      <c r="G151" s="28">
        <v>2</v>
      </c>
      <c r="H151" s="28">
        <f>ROUND(F151*G151,2)</f>
        <v>6000</v>
      </c>
    </row>
    <row r="152" spans="1:8" ht="12.75">
      <c r="A152" s="135"/>
      <c r="B152" s="23">
        <v>6</v>
      </c>
      <c r="C152" s="29" t="s">
        <v>292</v>
      </c>
      <c r="D152" s="30" t="s">
        <v>39</v>
      </c>
      <c r="E152" s="59"/>
      <c r="F152" s="40">
        <v>142.5</v>
      </c>
      <c r="G152" s="28">
        <v>2</v>
      </c>
      <c r="H152" s="28">
        <f>ROUND(F152*G152,2)</f>
        <v>285</v>
      </c>
    </row>
    <row r="153" spans="1:8" ht="12.75">
      <c r="A153" s="135"/>
      <c r="B153" s="23">
        <v>10</v>
      </c>
      <c r="C153" s="105"/>
      <c r="D153" s="88" t="s">
        <v>242</v>
      </c>
      <c r="E153" s="181"/>
      <c r="F153" s="40">
        <v>286.56056</v>
      </c>
      <c r="G153" s="28"/>
      <c r="H153" s="28">
        <f>ROUND(F153*G153,2)</f>
        <v>0</v>
      </c>
    </row>
    <row r="154" spans="1:8" ht="12.75">
      <c r="A154" s="135"/>
      <c r="B154" s="23">
        <v>14</v>
      </c>
      <c r="C154" s="29" t="s">
        <v>527</v>
      </c>
      <c r="D154" s="30" t="s">
        <v>39</v>
      </c>
      <c r="E154" s="40"/>
      <c r="F154" s="40">
        <v>282.203333333333</v>
      </c>
      <c r="G154" s="28">
        <v>1</v>
      </c>
      <c r="H154" s="28">
        <f>ROUND(F154*G154,2)</f>
        <v>282.2</v>
      </c>
    </row>
    <row r="155" spans="1:8" ht="12.75">
      <c r="A155" s="136"/>
      <c r="B155" s="137"/>
      <c r="C155" s="138" t="s">
        <v>19</v>
      </c>
      <c r="D155" s="139"/>
      <c r="E155" s="140"/>
      <c r="F155" s="140"/>
      <c r="G155" s="141"/>
      <c r="H155" s="60">
        <f>SUM(H150:H154)</f>
        <v>7531.49</v>
      </c>
    </row>
    <row r="156" spans="1:8" ht="12.75">
      <c r="A156" s="98"/>
      <c r="B156" s="98"/>
      <c r="C156" s="42"/>
      <c r="D156" s="106"/>
      <c r="E156" s="110"/>
      <c r="F156" s="107"/>
      <c r="G156" s="107"/>
      <c r="H156" s="48"/>
    </row>
    <row r="157" spans="1:8" ht="12.75">
      <c r="A157" s="98"/>
      <c r="B157" s="98"/>
      <c r="C157" s="42"/>
      <c r="D157" s="106"/>
      <c r="E157" s="106"/>
      <c r="F157" s="107"/>
      <c r="G157" s="107"/>
      <c r="H157" s="48"/>
    </row>
    <row r="158" spans="1:8" ht="12.75" customHeight="1">
      <c r="A158" s="74" t="s">
        <v>48</v>
      </c>
      <c r="B158" s="74" t="s">
        <v>48</v>
      </c>
      <c r="C158" s="75"/>
      <c r="D158" s="11" t="s">
        <v>49</v>
      </c>
      <c r="E158" s="74" t="s">
        <v>8</v>
      </c>
      <c r="F158" s="130" t="s">
        <v>173</v>
      </c>
      <c r="G158" s="17" t="s">
        <v>570</v>
      </c>
      <c r="H158" s="17"/>
    </row>
    <row r="159" spans="1:8" ht="12.75" customHeight="1">
      <c r="A159" s="77" t="s">
        <v>50</v>
      </c>
      <c r="B159" s="78" t="s">
        <v>51</v>
      </c>
      <c r="C159" s="79" t="s">
        <v>6</v>
      </c>
      <c r="D159" s="11"/>
      <c r="E159" s="77" t="s">
        <v>11</v>
      </c>
      <c r="F159" s="130"/>
      <c r="G159" s="81" t="s">
        <v>12</v>
      </c>
      <c r="H159" s="82" t="s">
        <v>13</v>
      </c>
    </row>
    <row r="160" spans="1:8" ht="12.75">
      <c r="A160" s="83" t="s">
        <v>53</v>
      </c>
      <c r="B160" s="78"/>
      <c r="C160" s="84"/>
      <c r="D160" s="11"/>
      <c r="E160" s="83" t="s">
        <v>14</v>
      </c>
      <c r="F160" s="130"/>
      <c r="G160" s="81"/>
      <c r="H160" s="82"/>
    </row>
    <row r="161" spans="1:8" ht="12.75">
      <c r="A161" s="135"/>
      <c r="B161" s="23">
        <v>19</v>
      </c>
      <c r="C161" s="29" t="s">
        <v>180</v>
      </c>
      <c r="D161" s="30" t="s">
        <v>181</v>
      </c>
      <c r="E161" s="40"/>
      <c r="F161" s="40">
        <v>1060.81</v>
      </c>
      <c r="G161" s="28">
        <v>0.62</v>
      </c>
      <c r="H161" s="28">
        <f>ROUND(F161*G161,2)</f>
        <v>657.7</v>
      </c>
    </row>
    <row r="162" spans="1:8" ht="12.75">
      <c r="A162" s="136"/>
      <c r="B162" s="137"/>
      <c r="C162" s="138" t="s">
        <v>19</v>
      </c>
      <c r="D162" s="139"/>
      <c r="E162" s="140"/>
      <c r="F162" s="140"/>
      <c r="G162" s="141"/>
      <c r="H162" s="60">
        <f>SUM(H161)</f>
        <v>657.7</v>
      </c>
    </row>
    <row r="163" spans="1:8" ht="12.75">
      <c r="A163" s="98"/>
      <c r="B163" s="98"/>
      <c r="C163" s="2"/>
      <c r="D163" s="139"/>
      <c r="E163" s="42"/>
      <c r="F163" s="133"/>
      <c r="G163" s="107"/>
      <c r="H163" s="48"/>
    </row>
    <row r="164" spans="1:8" ht="12.75">
      <c r="A164" s="142"/>
      <c r="B164" s="142"/>
      <c r="C164" s="143" t="s">
        <v>182</v>
      </c>
      <c r="D164" s="139"/>
      <c r="E164" s="143"/>
      <c r="F164" s="144"/>
      <c r="G164" s="134"/>
      <c r="H164" s="60">
        <f>H162+H155+H145+H136+H122+H106+H92+H81</f>
        <v>264115.13</v>
      </c>
    </row>
    <row r="165" spans="1:8" ht="12.75">
      <c r="A165" s="131"/>
      <c r="B165" s="131"/>
      <c r="C165" s="56"/>
      <c r="D165" s="139"/>
      <c r="E165" s="132"/>
      <c r="F165" s="132"/>
      <c r="G165" s="107"/>
      <c r="H165" s="48"/>
    </row>
    <row r="166" spans="1:8" ht="12.75">
      <c r="A166" s="131"/>
      <c r="B166" s="131"/>
      <c r="C166" s="61" t="s">
        <v>538</v>
      </c>
      <c r="D166" s="139"/>
      <c r="E166" s="223"/>
      <c r="F166" s="223"/>
      <c r="G166" s="107"/>
      <c r="H166" s="60">
        <f>H164+H43</f>
        <v>277095.14</v>
      </c>
    </row>
    <row r="167" spans="1:8" ht="12.75">
      <c r="A167" s="131"/>
      <c r="B167" s="131"/>
      <c r="C167" s="61"/>
      <c r="D167" s="139"/>
      <c r="E167" s="148"/>
      <c r="F167" s="291"/>
      <c r="G167" s="107"/>
      <c r="H167" s="48"/>
    </row>
    <row r="168" spans="1:8" ht="12.75" customHeight="1" hidden="1">
      <c r="A168" s="221"/>
      <c r="B168" s="221"/>
      <c r="C168" s="145" t="s">
        <v>184</v>
      </c>
      <c r="D168" s="145"/>
      <c r="E168" s="145"/>
      <c r="F168" s="145"/>
      <c r="G168" s="232"/>
      <c r="H168" s="232"/>
    </row>
    <row r="169" spans="1:8" ht="15.75" customHeight="1" hidden="1">
      <c r="A169" s="221"/>
      <c r="B169" s="221"/>
      <c r="C169" s="145" t="s">
        <v>185</v>
      </c>
      <c r="D169" s="145"/>
      <c r="E169" s="145"/>
      <c r="F169" s="145"/>
      <c r="G169" s="223"/>
      <c r="H169" s="224"/>
    </row>
    <row r="170" spans="1:8" ht="12.75" hidden="1">
      <c r="A170" s="221"/>
      <c r="B170" s="221"/>
      <c r="C170" s="61"/>
      <c r="D170" s="147"/>
      <c r="E170" s="148"/>
      <c r="F170" s="148"/>
      <c r="G170"/>
      <c r="H170"/>
    </row>
    <row r="171" spans="1:8" ht="15.75" customHeight="1" hidden="1">
      <c r="A171" s="221"/>
      <c r="B171" s="221"/>
      <c r="C171" s="151" t="s">
        <v>186</v>
      </c>
      <c r="D171" s="151"/>
      <c r="E171" s="151"/>
      <c r="F171" s="151"/>
      <c r="G171"/>
      <c r="H171"/>
    </row>
    <row r="172" spans="1:8" ht="12.75" hidden="1">
      <c r="A172" s="221"/>
      <c r="B172" s="221"/>
      <c r="C172" s="99"/>
      <c r="D172" s="153"/>
      <c r="E172" s="154"/>
      <c r="F172" s="154"/>
      <c r="G172"/>
      <c r="H172"/>
    </row>
    <row r="173" spans="1:8" ht="12.75" hidden="1">
      <c r="A173" s="221"/>
      <c r="B173" s="221"/>
      <c r="C173" s="151" t="s">
        <v>187</v>
      </c>
      <c r="D173" s="151"/>
      <c r="E173" s="151"/>
      <c r="F173" s="151"/>
      <c r="G173"/>
      <c r="H173"/>
    </row>
    <row r="174" spans="1:8" ht="15.75" customHeight="1" hidden="1">
      <c r="A174" s="221"/>
      <c r="B174" s="221"/>
      <c r="C174" s="145" t="s">
        <v>188</v>
      </c>
      <c r="D174" s="145"/>
      <c r="E174" s="145"/>
      <c r="F174" s="145"/>
      <c r="G174"/>
      <c r="H174"/>
    </row>
    <row r="175" spans="1:8" ht="12.75" customHeight="1" hidden="1">
      <c r="A175" s="221"/>
      <c r="B175" s="221"/>
      <c r="C175" s="145" t="s">
        <v>189</v>
      </c>
      <c r="D175" s="145"/>
      <c r="E175" s="145"/>
      <c r="F175" s="145"/>
      <c r="G175"/>
      <c r="H175"/>
    </row>
    <row r="176" spans="1:8" ht="12.75" hidden="1">
      <c r="A176" s="221"/>
      <c r="B176" s="221"/>
      <c r="C176" s="61"/>
      <c r="D176" s="147"/>
      <c r="E176" s="148"/>
      <c r="F176" s="148"/>
      <c r="G176"/>
      <c r="H176"/>
    </row>
    <row r="177" spans="3:6" ht="15.75" customHeight="1" hidden="1">
      <c r="C177" s="151" t="s">
        <v>190</v>
      </c>
      <c r="D177" s="151"/>
      <c r="E177" s="151"/>
      <c r="F177" s="151"/>
    </row>
    <row r="178" spans="3:6" ht="12.75" hidden="1">
      <c r="C178" s="99"/>
      <c r="D178" s="153"/>
      <c r="E178" s="154"/>
      <c r="F178" s="154"/>
    </row>
    <row r="179" spans="3:6" ht="12.75" hidden="1">
      <c r="C179" s="151" t="s">
        <v>191</v>
      </c>
      <c r="D179" s="151"/>
      <c r="E179" s="151"/>
      <c r="F179" s="151"/>
    </row>
    <row r="180" ht="12.75" hidden="1"/>
    <row r="181" spans="1:6" ht="12.75">
      <c r="A181" s="284" t="s">
        <v>503</v>
      </c>
      <c r="B181" s="284"/>
      <c r="C181" s="284"/>
      <c r="D181" s="284"/>
      <c r="E181" s="284"/>
      <c r="F181" s="284"/>
    </row>
    <row r="182" spans="1:6" ht="12.75">
      <c r="A182" s="284" t="s">
        <v>571</v>
      </c>
      <c r="B182" s="284"/>
      <c r="C182" s="284"/>
      <c r="D182" s="284"/>
      <c r="E182" s="284"/>
      <c r="F182" s="284"/>
    </row>
    <row r="184" ht="12.75">
      <c r="B184" s="1" t="s">
        <v>572</v>
      </c>
    </row>
    <row r="185" ht="12.75">
      <c r="B185" s="1" t="s">
        <v>573</v>
      </c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7:A39"/>
    <mergeCell ref="B37:B39"/>
    <mergeCell ref="C37:C39"/>
    <mergeCell ref="D37:D39"/>
    <mergeCell ref="F37:F39"/>
    <mergeCell ref="G37:H37"/>
    <mergeCell ref="G38:G39"/>
    <mergeCell ref="H38:H39"/>
    <mergeCell ref="A46:F46"/>
    <mergeCell ref="A47:F47"/>
    <mergeCell ref="A48:F48"/>
    <mergeCell ref="D51:D53"/>
    <mergeCell ref="G51:H51"/>
    <mergeCell ref="B52:B53"/>
    <mergeCell ref="G52:G53"/>
    <mergeCell ref="H52:H53"/>
    <mergeCell ref="D85:D87"/>
    <mergeCell ref="G85:H85"/>
    <mergeCell ref="B86:B87"/>
    <mergeCell ref="G86:G87"/>
    <mergeCell ref="H86:H87"/>
    <mergeCell ref="D95:D97"/>
    <mergeCell ref="G95:H95"/>
    <mergeCell ref="B96:B97"/>
    <mergeCell ref="G96:G97"/>
    <mergeCell ref="H96:H97"/>
    <mergeCell ref="D109:D111"/>
    <mergeCell ref="G109:H109"/>
    <mergeCell ref="B110:B111"/>
    <mergeCell ref="G110:G111"/>
    <mergeCell ref="H110:H111"/>
    <mergeCell ref="D125:D127"/>
    <mergeCell ref="G125:H125"/>
    <mergeCell ref="B126:B127"/>
    <mergeCell ref="G126:G127"/>
    <mergeCell ref="H126:H127"/>
    <mergeCell ref="D139:D141"/>
    <mergeCell ref="F139:F141"/>
    <mergeCell ref="G139:H139"/>
    <mergeCell ref="B140:B141"/>
    <mergeCell ref="G140:G141"/>
    <mergeCell ref="H140:H141"/>
    <mergeCell ref="D147:D149"/>
    <mergeCell ref="F147:F149"/>
    <mergeCell ref="G147:H147"/>
    <mergeCell ref="B148:B149"/>
    <mergeCell ref="G148:G149"/>
    <mergeCell ref="H148:H149"/>
    <mergeCell ref="D158:D160"/>
    <mergeCell ref="F158:F160"/>
    <mergeCell ref="G158:H158"/>
    <mergeCell ref="B159:B160"/>
    <mergeCell ref="G159:G160"/>
    <mergeCell ref="H159:H160"/>
    <mergeCell ref="C168:F168"/>
    <mergeCell ref="C169:F169"/>
    <mergeCell ref="C171:F171"/>
    <mergeCell ref="C173:F173"/>
    <mergeCell ref="C174:F174"/>
    <mergeCell ref="C175:F175"/>
    <mergeCell ref="C177:F177"/>
    <mergeCell ref="C179:F179"/>
  </mergeCells>
  <printOptions/>
  <pageMargins left="0.7" right="0.7" top="0.75" bottom="0.75" header="0.5118055555555555" footer="0.5118055555555555"/>
  <pageSetup horizontalDpi="300" verticalDpi="300" orientation="portrait" paperSize="9" scale="77"/>
  <rowBreaks count="1" manualBreakCount="1">
    <brk id="12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10"/>
  <sheetViews>
    <sheetView workbookViewId="0" topLeftCell="A171">
      <selection activeCell="A209" sqref="A209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574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7">
        <v>1137.48</v>
      </c>
      <c r="G9" s="28">
        <v>7.11</v>
      </c>
      <c r="H9" s="28">
        <f>ROUND(F9*G9,2)</f>
        <v>8087.48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32">
        <v>1409.62</v>
      </c>
      <c r="G10" s="28">
        <v>3.78</v>
      </c>
      <c r="H10" s="28">
        <f>ROUND(F10*G10,2)</f>
        <v>5328.36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13415.84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574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1">
        <v>1057.17</v>
      </c>
      <c r="G17" s="28">
        <v>3.779</v>
      </c>
      <c r="H17" s="28">
        <f>ROUND(F17*G17,2)</f>
        <v>3995.05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3995.05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574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51">
        <v>1421.89</v>
      </c>
      <c r="G24" s="28">
        <v>8.333</v>
      </c>
      <c r="H24" s="28">
        <f>ROUND(F24*G24,2)</f>
        <v>11848.61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51">
        <v>1057.17</v>
      </c>
      <c r="G25" s="28">
        <v>8.333</v>
      </c>
      <c r="H25" s="28">
        <f>ROUND(F25*G25,2)</f>
        <v>8809.4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20658.010000000002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574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51">
        <v>26.96</v>
      </c>
      <c r="G32" s="28">
        <v>12</v>
      </c>
      <c r="H32" s="28">
        <f>ROUND(F32*G32,2)</f>
        <v>323.52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1.8</v>
      </c>
      <c r="H33" s="28">
        <f>ROUND(F33*G33,2)</f>
        <v>5246.08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5569.6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56" t="s">
        <v>36</v>
      </c>
      <c r="D36" s="57"/>
      <c r="E36" s="57"/>
      <c r="F36" s="57"/>
      <c r="G36" s="57"/>
      <c r="H36" s="58"/>
    </row>
    <row r="37" spans="1:8" ht="13.5" customHeight="1">
      <c r="A37" s="11" t="s">
        <v>4</v>
      </c>
      <c r="B37" s="12" t="s">
        <v>5</v>
      </c>
      <c r="C37" s="13" t="s">
        <v>6</v>
      </c>
      <c r="D37" s="14" t="s">
        <v>7</v>
      </c>
      <c r="E37" s="15" t="s">
        <v>8</v>
      </c>
      <c r="F37" s="16" t="s">
        <v>9</v>
      </c>
      <c r="G37" s="17" t="s">
        <v>570</v>
      </c>
      <c r="H37" s="17"/>
    </row>
    <row r="38" spans="1:8" ht="12.75" customHeight="1">
      <c r="A38" s="11"/>
      <c r="B38" s="12"/>
      <c r="C38" s="13"/>
      <c r="D38" s="14"/>
      <c r="E38" s="18" t="s">
        <v>11</v>
      </c>
      <c r="F38" s="16"/>
      <c r="G38" s="19" t="s">
        <v>12</v>
      </c>
      <c r="H38" s="20" t="s">
        <v>13</v>
      </c>
    </row>
    <row r="39" spans="1:8" ht="12.75">
      <c r="A39" s="11"/>
      <c r="B39" s="12"/>
      <c r="C39" s="13"/>
      <c r="D39" s="14"/>
      <c r="E39" s="21" t="s">
        <v>14</v>
      </c>
      <c r="F39" s="16"/>
      <c r="G39" s="19"/>
      <c r="H39" s="20"/>
    </row>
    <row r="40" spans="1:8" ht="12.75">
      <c r="A40" s="38" t="s">
        <v>37</v>
      </c>
      <c r="B40" s="23">
        <v>7</v>
      </c>
      <c r="C40" s="29" t="s">
        <v>194</v>
      </c>
      <c r="D40" s="30" t="s">
        <v>195</v>
      </c>
      <c r="E40" s="59"/>
      <c r="F40" s="40">
        <v>31.54</v>
      </c>
      <c r="G40" s="28">
        <v>6</v>
      </c>
      <c r="H40" s="28">
        <f>ROUND(F40*G40,2)</f>
        <v>189.24</v>
      </c>
    </row>
    <row r="41" spans="1:8" ht="12.75">
      <c r="A41" s="34"/>
      <c r="B41" s="34"/>
      <c r="C41" s="42" t="s">
        <v>19</v>
      </c>
      <c r="D41" s="43"/>
      <c r="E41" s="43"/>
      <c r="F41" s="45"/>
      <c r="G41" s="9"/>
      <c r="H41" s="60">
        <f>SUM(H40)</f>
        <v>189.24</v>
      </c>
    </row>
    <row r="42" spans="1:8" ht="12.75">
      <c r="A42" s="34"/>
      <c r="B42" s="34"/>
      <c r="C42" s="42"/>
      <c r="D42" s="43"/>
      <c r="E42" s="43"/>
      <c r="F42" s="9"/>
      <c r="G42" s="45"/>
      <c r="H42" s="48"/>
    </row>
    <row r="43" spans="1:8" ht="12.75">
      <c r="A43" s="43"/>
      <c r="B43" s="43"/>
      <c r="C43" s="61" t="s">
        <v>43</v>
      </c>
      <c r="D43" s="62"/>
      <c r="E43" s="62"/>
      <c r="F43" s="62"/>
      <c r="G43" s="63"/>
      <c r="H43" s="64">
        <f>H41+H34+H26+H18+H11</f>
        <v>43827.740000000005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574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>
        <v>0</v>
      </c>
      <c r="H54" s="28"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589.9813763839999</v>
      </c>
      <c r="G55" s="28">
        <v>16.5</v>
      </c>
      <c r="H55" s="28">
        <f aca="true" t="shared" si="0" ref="H55:H92">ROUND(F55*G55,2)</f>
        <v>9734.69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631.2994127360001</v>
      </c>
      <c r="G56" s="28">
        <v>26.6</v>
      </c>
      <c r="H56" s="28">
        <f t="shared" si="0"/>
        <v>16792.56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684.5120802560001</v>
      </c>
      <c r="G57" s="28">
        <v>20.8</v>
      </c>
      <c r="H57" s="28">
        <f t="shared" si="0"/>
        <v>14237.85</v>
      </c>
    </row>
    <row r="58" spans="1:8" ht="12.75">
      <c r="A58" s="22" t="s">
        <v>15</v>
      </c>
      <c r="B58" s="86">
        <v>18</v>
      </c>
      <c r="C58" s="89" t="s">
        <v>59</v>
      </c>
      <c r="D58" s="88"/>
      <c r="E58" s="31">
        <v>171.46</v>
      </c>
      <c r="F58" s="90">
        <v>815.378316608</v>
      </c>
      <c r="G58" s="28">
        <v>40</v>
      </c>
      <c r="H58" s="28">
        <f t="shared" si="0"/>
        <v>32615.13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849.762584128</v>
      </c>
      <c r="G59" s="28">
        <v>27</v>
      </c>
      <c r="H59" s="28">
        <f t="shared" si="0"/>
        <v>22943.59</v>
      </c>
    </row>
    <row r="60" spans="1:8" ht="12.75">
      <c r="A60" s="22" t="s">
        <v>15</v>
      </c>
      <c r="B60" s="86">
        <v>20</v>
      </c>
      <c r="C60" s="89" t="s">
        <v>61</v>
      </c>
      <c r="D60" s="88"/>
      <c r="E60" s="31">
        <v>199.87</v>
      </c>
      <c r="F60" s="90">
        <v>902.61662048</v>
      </c>
      <c r="G60" s="28">
        <v>28</v>
      </c>
      <c r="H60" s="28">
        <f t="shared" si="0"/>
        <v>25273.27</v>
      </c>
    </row>
    <row r="61" spans="1:8" ht="12.75">
      <c r="A61" s="22" t="s">
        <v>15</v>
      </c>
      <c r="B61" s="86"/>
      <c r="C61" s="87" t="s">
        <v>67</v>
      </c>
      <c r="D61" s="88" t="s">
        <v>55</v>
      </c>
      <c r="E61" s="31"/>
      <c r="F61" s="31"/>
      <c r="G61" s="26"/>
      <c r="H61" s="28">
        <f t="shared" si="0"/>
        <v>0</v>
      </c>
    </row>
    <row r="62" spans="1:8" ht="12.75">
      <c r="A62" s="22" t="s">
        <v>15</v>
      </c>
      <c r="B62" s="86">
        <v>34</v>
      </c>
      <c r="C62" s="89" t="s">
        <v>66</v>
      </c>
      <c r="D62" s="88"/>
      <c r="E62" s="31">
        <v>308.32</v>
      </c>
      <c r="F62" s="90">
        <v>976.9461832000001</v>
      </c>
      <c r="G62" s="28">
        <v>7</v>
      </c>
      <c r="H62" s="28">
        <f t="shared" si="0"/>
        <v>6838.62</v>
      </c>
    </row>
    <row r="63" spans="1:8" ht="12.75">
      <c r="A63" s="22" t="s">
        <v>15</v>
      </c>
      <c r="B63" s="86">
        <v>35</v>
      </c>
      <c r="C63" s="87" t="s">
        <v>68</v>
      </c>
      <c r="D63" s="88" t="s">
        <v>69</v>
      </c>
      <c r="E63" s="31">
        <v>13.1</v>
      </c>
      <c r="F63" s="90">
        <v>148.86607922</v>
      </c>
      <c r="G63" s="28">
        <v>9</v>
      </c>
      <c r="H63" s="28">
        <f t="shared" si="0"/>
        <v>1339.79</v>
      </c>
    </row>
    <row r="64" spans="1:8" ht="12.75">
      <c r="A64" s="22" t="s">
        <v>15</v>
      </c>
      <c r="B64" s="86"/>
      <c r="C64" s="87" t="s">
        <v>70</v>
      </c>
      <c r="D64" s="88" t="s">
        <v>71</v>
      </c>
      <c r="E64" s="31"/>
      <c r="F64" s="31"/>
      <c r="G64" s="26"/>
      <c r="H64" s="28">
        <f t="shared" si="0"/>
        <v>0</v>
      </c>
    </row>
    <row r="65" spans="1:8" ht="12.75">
      <c r="A65" s="22" t="s">
        <v>15</v>
      </c>
      <c r="B65" s="86">
        <v>40</v>
      </c>
      <c r="C65" s="89" t="s">
        <v>72</v>
      </c>
      <c r="D65" s="88"/>
      <c r="E65" s="31">
        <v>70.92</v>
      </c>
      <c r="F65" s="90">
        <v>217.09327922</v>
      </c>
      <c r="G65" s="28">
        <v>7</v>
      </c>
      <c r="H65" s="28">
        <f t="shared" si="0"/>
        <v>1519.65</v>
      </c>
    </row>
    <row r="66" spans="1:8" ht="12.75">
      <c r="A66" s="22" t="s">
        <v>15</v>
      </c>
      <c r="B66" s="86"/>
      <c r="C66" s="87" t="s">
        <v>73</v>
      </c>
      <c r="D66" s="88" t="s">
        <v>33</v>
      </c>
      <c r="E66" s="31"/>
      <c r="F66" s="31"/>
      <c r="G66" s="26"/>
      <c r="H66" s="28">
        <f t="shared" si="0"/>
        <v>0</v>
      </c>
    </row>
    <row r="67" spans="1:8" ht="12.75">
      <c r="A67" s="22" t="s">
        <v>15</v>
      </c>
      <c r="B67" s="86">
        <v>47</v>
      </c>
      <c r="C67" s="89" t="s">
        <v>74</v>
      </c>
      <c r="D67" s="88"/>
      <c r="E67" s="31">
        <v>1135.98</v>
      </c>
      <c r="F67" s="90">
        <v>2086.902360704</v>
      </c>
      <c r="G67" s="28">
        <v>8</v>
      </c>
      <c r="H67" s="28">
        <f t="shared" si="0"/>
        <v>16695.22</v>
      </c>
    </row>
    <row r="68" spans="1:8" ht="12.75">
      <c r="A68" s="22" t="s">
        <v>15</v>
      </c>
      <c r="B68" s="86">
        <v>48</v>
      </c>
      <c r="C68" s="89" t="s">
        <v>75</v>
      </c>
      <c r="D68" s="88"/>
      <c r="E68" s="31">
        <v>1773.27</v>
      </c>
      <c r="F68" s="90">
        <v>2838.925960704</v>
      </c>
      <c r="G68" s="28">
        <v>2</v>
      </c>
      <c r="H68" s="28">
        <f t="shared" si="0"/>
        <v>5677.85</v>
      </c>
    </row>
    <row r="69" spans="1:8" ht="12.75">
      <c r="A69" s="22" t="s">
        <v>15</v>
      </c>
      <c r="B69" s="86">
        <v>53</v>
      </c>
      <c r="C69" s="87" t="s">
        <v>78</v>
      </c>
      <c r="D69" s="88" t="s">
        <v>33</v>
      </c>
      <c r="E69" s="31">
        <v>92.22</v>
      </c>
      <c r="F69" s="90">
        <v>237.400690416</v>
      </c>
      <c r="G69" s="28">
        <v>44</v>
      </c>
      <c r="H69" s="28">
        <f t="shared" si="0"/>
        <v>10445.63</v>
      </c>
    </row>
    <row r="70" spans="1:8" ht="12.75">
      <c r="A70" s="22" t="s">
        <v>15</v>
      </c>
      <c r="B70" s="86">
        <v>54</v>
      </c>
      <c r="C70" s="87" t="s">
        <v>79</v>
      </c>
      <c r="D70" s="88" t="s">
        <v>33</v>
      </c>
      <c r="E70" s="31">
        <v>245.01</v>
      </c>
      <c r="F70" s="90">
        <v>417.69189041600004</v>
      </c>
      <c r="G70" s="28">
        <v>42</v>
      </c>
      <c r="H70" s="28">
        <f t="shared" si="0"/>
        <v>17543.06</v>
      </c>
    </row>
    <row r="71" spans="1:8" ht="12.75">
      <c r="A71" s="22" t="s">
        <v>15</v>
      </c>
      <c r="B71" s="86">
        <v>55</v>
      </c>
      <c r="C71" s="87" t="s">
        <v>80</v>
      </c>
      <c r="D71" s="88" t="s">
        <v>33</v>
      </c>
      <c r="E71" s="31">
        <v>428.36</v>
      </c>
      <c r="F71" s="90">
        <v>634.053690416</v>
      </c>
      <c r="G71" s="28">
        <v>1</v>
      </c>
      <c r="H71" s="28">
        <f t="shared" si="0"/>
        <v>634.05</v>
      </c>
    </row>
    <row r="72" spans="1:8" ht="12.75">
      <c r="A72" s="22" t="s">
        <v>15</v>
      </c>
      <c r="B72" s="86"/>
      <c r="C72" s="105" t="s">
        <v>198</v>
      </c>
      <c r="D72" s="88"/>
      <c r="E72" s="31"/>
      <c r="F72" s="31"/>
      <c r="G72" s="26"/>
      <c r="H72" s="28">
        <f t="shared" si="0"/>
        <v>0</v>
      </c>
    </row>
    <row r="73" spans="1:8" ht="12.75">
      <c r="A73" s="22" t="s">
        <v>15</v>
      </c>
      <c r="B73" s="86">
        <v>56</v>
      </c>
      <c r="C73" s="89" t="s">
        <v>199</v>
      </c>
      <c r="D73" s="88" t="s">
        <v>33</v>
      </c>
      <c r="E73" s="31">
        <v>28.05</v>
      </c>
      <c r="F73" s="90">
        <v>295.792815112</v>
      </c>
      <c r="G73" s="28">
        <v>4</v>
      </c>
      <c r="H73" s="28">
        <f t="shared" si="0"/>
        <v>1183.17</v>
      </c>
    </row>
    <row r="74" spans="1:8" ht="12.75">
      <c r="A74" s="22" t="s">
        <v>15</v>
      </c>
      <c r="B74" s="86">
        <v>64</v>
      </c>
      <c r="C74" s="87" t="s">
        <v>391</v>
      </c>
      <c r="D74" s="88" t="s">
        <v>33</v>
      </c>
      <c r="E74" s="31">
        <v>21.59</v>
      </c>
      <c r="F74" s="90">
        <v>280.9113124880001</v>
      </c>
      <c r="G74" s="28">
        <v>4</v>
      </c>
      <c r="H74" s="28">
        <f t="shared" si="0"/>
        <v>1123.65</v>
      </c>
    </row>
    <row r="75" spans="1:8" ht="12.75">
      <c r="A75" s="38" t="s">
        <v>15</v>
      </c>
      <c r="B75" s="92">
        <v>65</v>
      </c>
      <c r="C75" s="87" t="s">
        <v>392</v>
      </c>
      <c r="D75" s="88" t="s">
        <v>33</v>
      </c>
      <c r="E75" s="31">
        <v>242.38</v>
      </c>
      <c r="F75" s="90">
        <v>420.4066540000001</v>
      </c>
      <c r="G75" s="28">
        <v>4</v>
      </c>
      <c r="H75" s="28">
        <f t="shared" si="0"/>
        <v>1681.63</v>
      </c>
    </row>
    <row r="76" spans="1:8" ht="12.75">
      <c r="A76" s="38" t="s">
        <v>15</v>
      </c>
      <c r="B76" s="86">
        <v>66</v>
      </c>
      <c r="C76" s="87" t="s">
        <v>84</v>
      </c>
      <c r="D76" s="88" t="s">
        <v>33</v>
      </c>
      <c r="E76" s="31">
        <v>21.59</v>
      </c>
      <c r="F76" s="90">
        <v>116.40959925199999</v>
      </c>
      <c r="G76" s="28">
        <v>57</v>
      </c>
      <c r="H76" s="28">
        <f t="shared" si="0"/>
        <v>6635.35</v>
      </c>
    </row>
    <row r="77" spans="1:8" ht="12.75">
      <c r="A77" s="38" t="s">
        <v>15</v>
      </c>
      <c r="B77" s="92">
        <v>67</v>
      </c>
      <c r="C77" s="87" t="s">
        <v>85</v>
      </c>
      <c r="D77" s="88" t="s">
        <v>33</v>
      </c>
      <c r="E77" s="31">
        <v>11.31</v>
      </c>
      <c r="F77" s="90">
        <v>48.59463285600002</v>
      </c>
      <c r="G77" s="28">
        <v>147</v>
      </c>
      <c r="H77" s="28">
        <f t="shared" si="0"/>
        <v>7143.41</v>
      </c>
    </row>
    <row r="78" spans="1:8" ht="12.75">
      <c r="A78" s="38" t="s">
        <v>15</v>
      </c>
      <c r="B78" s="86">
        <v>70</v>
      </c>
      <c r="C78" s="87" t="s">
        <v>483</v>
      </c>
      <c r="D78" s="88" t="s">
        <v>484</v>
      </c>
      <c r="E78" s="31">
        <v>1766.47</v>
      </c>
      <c r="F78" s="90">
        <v>3188.1081097599995</v>
      </c>
      <c r="G78" s="28">
        <v>1</v>
      </c>
      <c r="H78" s="28">
        <f t="shared" si="0"/>
        <v>3188.11</v>
      </c>
    </row>
    <row r="79" spans="1:8" ht="12.75">
      <c r="A79" s="38" t="s">
        <v>15</v>
      </c>
      <c r="B79" s="92">
        <v>71</v>
      </c>
      <c r="C79" s="87" t="s">
        <v>485</v>
      </c>
      <c r="D79" s="88" t="s">
        <v>484</v>
      </c>
      <c r="E79" s="31">
        <v>0</v>
      </c>
      <c r="F79" s="90">
        <v>286.569398304</v>
      </c>
      <c r="G79" s="28">
        <v>1</v>
      </c>
      <c r="H79" s="28">
        <f t="shared" si="0"/>
        <v>286.57</v>
      </c>
    </row>
    <row r="80" spans="1:8" ht="12.75">
      <c r="A80" s="38" t="s">
        <v>15</v>
      </c>
      <c r="B80" s="86">
        <v>78</v>
      </c>
      <c r="C80" s="87" t="s">
        <v>86</v>
      </c>
      <c r="D80" s="88" t="s">
        <v>87</v>
      </c>
      <c r="E80" s="31">
        <v>8.61</v>
      </c>
      <c r="F80" s="90">
        <v>44.460143228</v>
      </c>
      <c r="G80" s="28">
        <v>2</v>
      </c>
      <c r="H80" s="28">
        <f t="shared" si="0"/>
        <v>88.92</v>
      </c>
    </row>
    <row r="81" spans="1:8" ht="12.75">
      <c r="A81" s="38" t="s">
        <v>15</v>
      </c>
      <c r="B81" s="92">
        <v>79</v>
      </c>
      <c r="C81" s="87" t="s">
        <v>506</v>
      </c>
      <c r="D81" s="88" t="s">
        <v>102</v>
      </c>
      <c r="E81" s="31">
        <v>4.59</v>
      </c>
      <c r="F81" s="90">
        <v>115.33397890400003</v>
      </c>
      <c r="G81" s="28">
        <v>2</v>
      </c>
      <c r="H81" s="28">
        <f t="shared" si="0"/>
        <v>230.67</v>
      </c>
    </row>
    <row r="82" spans="1:8" ht="12.75">
      <c r="A82" s="38" t="s">
        <v>15</v>
      </c>
      <c r="B82" s="92">
        <v>85</v>
      </c>
      <c r="C82" s="87" t="s">
        <v>489</v>
      </c>
      <c r="D82" s="88" t="s">
        <v>283</v>
      </c>
      <c r="E82" s="40">
        <v>10.92</v>
      </c>
      <c r="F82" s="90">
        <v>16.707193692</v>
      </c>
      <c r="G82" s="28">
        <v>7</v>
      </c>
      <c r="H82" s="28">
        <f t="shared" si="0"/>
        <v>116.95</v>
      </c>
    </row>
    <row r="83" spans="1:8" ht="12.75">
      <c r="A83" s="38" t="s">
        <v>15</v>
      </c>
      <c r="B83" s="86">
        <v>88</v>
      </c>
      <c r="C83" s="87" t="s">
        <v>200</v>
      </c>
      <c r="D83" s="93" t="s">
        <v>71</v>
      </c>
      <c r="E83" s="59">
        <v>175.44</v>
      </c>
      <c r="F83" s="90">
        <v>670.3723675639999</v>
      </c>
      <c r="G83" s="28">
        <v>1</v>
      </c>
      <c r="H83" s="28">
        <f t="shared" si="0"/>
        <v>670.37</v>
      </c>
    </row>
    <row r="84" spans="1:8" ht="12.75">
      <c r="A84" s="38" t="s">
        <v>15</v>
      </c>
      <c r="B84" s="86">
        <v>90</v>
      </c>
      <c r="C84" s="87" t="s">
        <v>90</v>
      </c>
      <c r="D84" s="93" t="s">
        <v>91</v>
      </c>
      <c r="E84" s="59">
        <v>140.87</v>
      </c>
      <c r="F84" s="90">
        <v>544.032750904</v>
      </c>
      <c r="G84" s="28">
        <v>1</v>
      </c>
      <c r="H84" s="28">
        <f t="shared" si="0"/>
        <v>544.03</v>
      </c>
    </row>
    <row r="85" spans="1:8" ht="12.75">
      <c r="A85" s="38" t="s">
        <v>15</v>
      </c>
      <c r="B85" s="92">
        <v>91</v>
      </c>
      <c r="C85" s="87" t="s">
        <v>92</v>
      </c>
      <c r="D85" s="93" t="s">
        <v>41</v>
      </c>
      <c r="E85" s="59"/>
      <c r="F85" s="90">
        <v>99.50326330000001</v>
      </c>
      <c r="G85" s="28">
        <v>28</v>
      </c>
      <c r="H85" s="28">
        <f t="shared" si="0"/>
        <v>2786.09</v>
      </c>
    </row>
    <row r="86" spans="1:8" ht="12.75">
      <c r="A86" s="38" t="s">
        <v>96</v>
      </c>
      <c r="B86" s="94" t="s">
        <v>97</v>
      </c>
      <c r="C86" s="87" t="s">
        <v>98</v>
      </c>
      <c r="D86" s="30" t="s">
        <v>39</v>
      </c>
      <c r="E86" s="23"/>
      <c r="F86" s="95">
        <v>12114.96</v>
      </c>
      <c r="G86" s="28">
        <v>1</v>
      </c>
      <c r="H86" s="28">
        <f t="shared" si="0"/>
        <v>12114.96</v>
      </c>
    </row>
    <row r="87" spans="1:8" ht="12.75">
      <c r="A87" s="38" t="s">
        <v>96</v>
      </c>
      <c r="B87" s="94">
        <v>111</v>
      </c>
      <c r="C87" s="29" t="s">
        <v>99</v>
      </c>
      <c r="D87" s="30" t="s">
        <v>100</v>
      </c>
      <c r="E87" s="95"/>
      <c r="F87" s="90"/>
      <c r="G87" s="28">
        <v>0</v>
      </c>
      <c r="H87" s="28">
        <f t="shared" si="0"/>
        <v>0</v>
      </c>
    </row>
    <row r="88" spans="1:8" ht="12.75">
      <c r="A88" s="38" t="s">
        <v>96</v>
      </c>
      <c r="B88" s="94">
        <v>112</v>
      </c>
      <c r="C88" s="96" t="s">
        <v>101</v>
      </c>
      <c r="D88" s="30" t="s">
        <v>102</v>
      </c>
      <c r="E88" s="95">
        <v>12.03</v>
      </c>
      <c r="F88" s="90">
        <v>127.68838868200002</v>
      </c>
      <c r="G88" s="28">
        <v>10</v>
      </c>
      <c r="H88" s="28">
        <f t="shared" si="0"/>
        <v>1276.88</v>
      </c>
    </row>
    <row r="89" spans="1:8" ht="12.75">
      <c r="A89" s="38" t="s">
        <v>96</v>
      </c>
      <c r="B89" s="94"/>
      <c r="C89" s="29" t="s">
        <v>103</v>
      </c>
      <c r="D89" s="30"/>
      <c r="E89" s="95"/>
      <c r="F89" s="95">
        <v>206.96678766400004</v>
      </c>
      <c r="G89" s="28">
        <v>485.22</v>
      </c>
      <c r="H89" s="28">
        <f t="shared" si="0"/>
        <v>100424.42</v>
      </c>
    </row>
    <row r="90" spans="1:8" ht="12.75">
      <c r="A90" s="38" t="s">
        <v>96</v>
      </c>
      <c r="B90" s="94">
        <v>116</v>
      </c>
      <c r="C90" s="29" t="s">
        <v>104</v>
      </c>
      <c r="D90" s="30" t="s">
        <v>102</v>
      </c>
      <c r="E90" s="95">
        <v>4.24</v>
      </c>
      <c r="F90" s="90">
        <v>0</v>
      </c>
      <c r="G90" s="28">
        <v>0</v>
      </c>
      <c r="H90" s="28">
        <f t="shared" si="0"/>
        <v>0</v>
      </c>
    </row>
    <row r="91" spans="1:8" ht="12.75">
      <c r="A91" s="38" t="s">
        <v>96</v>
      </c>
      <c r="B91" s="94"/>
      <c r="C91" s="96" t="s">
        <v>105</v>
      </c>
      <c r="D91" s="30" t="s">
        <v>230</v>
      </c>
      <c r="E91" s="95"/>
      <c r="F91" s="95">
        <v>58.49499553400001</v>
      </c>
      <c r="G91" s="28">
        <v>2</v>
      </c>
      <c r="H91" s="28">
        <f t="shared" si="0"/>
        <v>116.99</v>
      </c>
    </row>
    <row r="92" spans="1:8" ht="12.75">
      <c r="A92" s="38" t="s">
        <v>15</v>
      </c>
      <c r="B92" s="86">
        <v>132</v>
      </c>
      <c r="C92" s="87" t="s">
        <v>110</v>
      </c>
      <c r="D92" s="93" t="s">
        <v>41</v>
      </c>
      <c r="E92" s="59">
        <v>954.31</v>
      </c>
      <c r="F92" s="90">
        <v>1478.3259015679998</v>
      </c>
      <c r="G92" s="28">
        <v>2</v>
      </c>
      <c r="H92" s="28">
        <f t="shared" si="0"/>
        <v>2956.65</v>
      </c>
    </row>
    <row r="93" spans="1:8" ht="12.75">
      <c r="A93" s="97"/>
      <c r="B93" s="98"/>
      <c r="C93" s="42" t="s">
        <v>19</v>
      </c>
      <c r="D93" s="100"/>
      <c r="E93" s="2"/>
      <c r="F93" s="40"/>
      <c r="G93" s="101"/>
      <c r="H93" s="37">
        <f>SUM(H54:H92)</f>
        <v>324859.78</v>
      </c>
    </row>
    <row r="94" spans="1:8" ht="12.75">
      <c r="A94" s="97"/>
      <c r="B94" s="98"/>
      <c r="C94" s="35"/>
      <c r="D94" s="100"/>
      <c r="E94" s="2"/>
      <c r="F94" s="2"/>
      <c r="G94" s="101"/>
      <c r="H94" s="10"/>
    </row>
    <row r="95" spans="1:8" ht="12.75">
      <c r="A95" s="97"/>
      <c r="B95" s="98"/>
      <c r="C95" s="179"/>
      <c r="D95" s="98"/>
      <c r="E95" s="2"/>
      <c r="F95" s="2"/>
      <c r="G95" s="177"/>
      <c r="H95" s="178"/>
    </row>
    <row r="96" spans="1:8" ht="12.75">
      <c r="A96" s="67" t="s">
        <v>112</v>
      </c>
      <c r="B96" s="68"/>
      <c r="C96" s="69"/>
      <c r="D96" s="70"/>
      <c r="E96" s="70"/>
      <c r="F96" s="71"/>
      <c r="G96" s="100"/>
      <c r="H96" s="73"/>
    </row>
    <row r="97" spans="1:8" ht="12.75" customHeight="1">
      <c r="A97" s="74" t="s">
        <v>48</v>
      </c>
      <c r="B97" s="74" t="s">
        <v>48</v>
      </c>
      <c r="C97" s="75"/>
      <c r="D97" s="11" t="s">
        <v>49</v>
      </c>
      <c r="E97" s="74" t="s">
        <v>8</v>
      </c>
      <c r="F97" s="102" t="s">
        <v>9</v>
      </c>
      <c r="G97" s="17" t="s">
        <v>574</v>
      </c>
      <c r="H97" s="17"/>
    </row>
    <row r="98" spans="1:8" ht="12.75" customHeight="1">
      <c r="A98" s="77" t="s">
        <v>50</v>
      </c>
      <c r="B98" s="78" t="s">
        <v>51</v>
      </c>
      <c r="C98" s="79" t="s">
        <v>6</v>
      </c>
      <c r="D98" s="11"/>
      <c r="E98" s="77" t="s">
        <v>11</v>
      </c>
      <c r="F98" s="103" t="s">
        <v>52</v>
      </c>
      <c r="G98" s="81" t="s">
        <v>12</v>
      </c>
      <c r="H98" s="82" t="s">
        <v>13</v>
      </c>
    </row>
    <row r="99" spans="1:8" ht="12.75">
      <c r="A99" s="83" t="s">
        <v>53</v>
      </c>
      <c r="B99" s="78"/>
      <c r="C99" s="84"/>
      <c r="D99" s="11"/>
      <c r="E99" s="83" t="s">
        <v>14</v>
      </c>
      <c r="F99" s="104"/>
      <c r="G99" s="81"/>
      <c r="H99" s="82"/>
    </row>
    <row r="100" spans="1:8" ht="12.75">
      <c r="A100" s="38" t="s">
        <v>21</v>
      </c>
      <c r="B100" s="92">
        <v>19</v>
      </c>
      <c r="C100" s="87" t="s">
        <v>234</v>
      </c>
      <c r="D100" s="88" t="s">
        <v>126</v>
      </c>
      <c r="E100" s="31">
        <v>37.02</v>
      </c>
      <c r="F100" s="31">
        <v>57.188568460000006</v>
      </c>
      <c r="G100" s="28">
        <v>8</v>
      </c>
      <c r="H100" s="28">
        <f aca="true" t="shared" si="1" ref="H100:H105">ROUND(F100*G100,2)</f>
        <v>457.51</v>
      </c>
    </row>
    <row r="101" spans="1:8" ht="12.75">
      <c r="A101" s="38" t="s">
        <v>21</v>
      </c>
      <c r="B101" s="92">
        <v>29</v>
      </c>
      <c r="C101" s="87" t="s">
        <v>235</v>
      </c>
      <c r="D101" s="88" t="s">
        <v>126</v>
      </c>
      <c r="E101" s="31">
        <v>38.51</v>
      </c>
      <c r="F101" s="31">
        <v>195.24431811199997</v>
      </c>
      <c r="G101" s="28">
        <v>68</v>
      </c>
      <c r="H101" s="28">
        <f t="shared" si="1"/>
        <v>13276.61</v>
      </c>
    </row>
    <row r="102" spans="1:8" ht="12.75">
      <c r="A102" s="38" t="s">
        <v>21</v>
      </c>
      <c r="B102" s="92">
        <v>30</v>
      </c>
      <c r="C102" s="87" t="s">
        <v>236</v>
      </c>
      <c r="D102" s="88" t="s">
        <v>167</v>
      </c>
      <c r="E102" s="31">
        <v>77.92</v>
      </c>
      <c r="F102" s="31">
        <v>154.526463172</v>
      </c>
      <c r="G102" s="28">
        <v>48</v>
      </c>
      <c r="H102" s="28">
        <f t="shared" si="1"/>
        <v>7417.27</v>
      </c>
    </row>
    <row r="103" spans="1:8" ht="12.75">
      <c r="A103" s="38" t="s">
        <v>21</v>
      </c>
      <c r="B103" s="92">
        <v>52</v>
      </c>
      <c r="C103" s="87" t="s">
        <v>575</v>
      </c>
      <c r="D103" s="88" t="s">
        <v>116</v>
      </c>
      <c r="E103" s="40">
        <v>235.55</v>
      </c>
      <c r="F103" s="40">
        <v>306.45</v>
      </c>
      <c r="G103" s="28">
        <v>68</v>
      </c>
      <c r="H103" s="28">
        <f t="shared" si="1"/>
        <v>20838.6</v>
      </c>
    </row>
    <row r="104" spans="1:8" ht="12.75">
      <c r="A104" s="38" t="s">
        <v>21</v>
      </c>
      <c r="B104" s="86">
        <v>61</v>
      </c>
      <c r="C104" s="29" t="s">
        <v>241</v>
      </c>
      <c r="D104" s="30" t="s">
        <v>242</v>
      </c>
      <c r="E104" s="95"/>
      <c r="F104" s="95">
        <v>71.736375392</v>
      </c>
      <c r="G104" s="28">
        <v>63</v>
      </c>
      <c r="H104" s="28">
        <f t="shared" si="1"/>
        <v>4519.39</v>
      </c>
    </row>
    <row r="105" spans="1:8" ht="12.75">
      <c r="A105" s="38" t="s">
        <v>21</v>
      </c>
      <c r="B105" s="86">
        <v>64</v>
      </c>
      <c r="C105" s="29" t="s">
        <v>393</v>
      </c>
      <c r="D105" s="30" t="s">
        <v>118</v>
      </c>
      <c r="E105" s="31"/>
      <c r="F105" s="31">
        <v>1726.3139817600004</v>
      </c>
      <c r="G105" s="40">
        <v>12.5</v>
      </c>
      <c r="H105" s="28">
        <f t="shared" si="1"/>
        <v>21578.92</v>
      </c>
    </row>
    <row r="106" spans="1:8" ht="12.75">
      <c r="A106" s="98"/>
      <c r="B106" s="98"/>
      <c r="C106" s="42" t="s">
        <v>19</v>
      </c>
      <c r="D106" s="106"/>
      <c r="E106" s="2"/>
      <c r="F106" s="2"/>
      <c r="G106" s="107"/>
      <c r="H106" s="108">
        <f>SUM(H100:H105)</f>
        <v>68088.29999999999</v>
      </c>
    </row>
    <row r="107" spans="1:8" ht="12.75">
      <c r="A107" s="98"/>
      <c r="B107" s="98"/>
      <c r="C107" s="42"/>
      <c r="D107" s="106"/>
      <c r="E107" s="2"/>
      <c r="F107" s="2"/>
      <c r="G107" s="57"/>
      <c r="H107" s="58"/>
    </row>
    <row r="108" spans="1:8" ht="12.75">
      <c r="A108" s="67" t="s">
        <v>122</v>
      </c>
      <c r="B108" s="68"/>
      <c r="C108" s="69"/>
      <c r="D108" s="70"/>
      <c r="E108" s="70"/>
      <c r="F108" s="109"/>
      <c r="G108" s="241"/>
      <c r="H108" s="241"/>
    </row>
    <row r="109" spans="1:8" ht="12.75" customHeight="1">
      <c r="A109" s="74" t="s">
        <v>48</v>
      </c>
      <c r="B109" s="74" t="s">
        <v>48</v>
      </c>
      <c r="C109" s="75"/>
      <c r="D109" s="11" t="s">
        <v>49</v>
      </c>
      <c r="E109" s="74" t="s">
        <v>8</v>
      </c>
      <c r="F109" s="102" t="s">
        <v>9</v>
      </c>
      <c r="G109" s="17" t="s">
        <v>574</v>
      </c>
      <c r="H109" s="17"/>
    </row>
    <row r="110" spans="1:8" ht="12.75" customHeight="1">
      <c r="A110" s="77" t="s">
        <v>50</v>
      </c>
      <c r="B110" s="78" t="s">
        <v>51</v>
      </c>
      <c r="C110" s="79" t="s">
        <v>6</v>
      </c>
      <c r="D110" s="11"/>
      <c r="E110" s="77" t="s">
        <v>11</v>
      </c>
      <c r="F110" s="103" t="s">
        <v>52</v>
      </c>
      <c r="G110" s="190" t="s">
        <v>12</v>
      </c>
      <c r="H110" s="258" t="s">
        <v>13</v>
      </c>
    </row>
    <row r="111" spans="1:8" ht="12.75">
      <c r="A111" s="83" t="s">
        <v>53</v>
      </c>
      <c r="B111" s="78"/>
      <c r="C111" s="84"/>
      <c r="D111" s="11"/>
      <c r="E111" s="83" t="s">
        <v>14</v>
      </c>
      <c r="F111" s="104"/>
      <c r="G111" s="303"/>
      <c r="H111" s="304"/>
    </row>
    <row r="112" spans="1:8" ht="12.75">
      <c r="A112" s="112" t="s">
        <v>25</v>
      </c>
      <c r="B112" s="113">
        <v>1</v>
      </c>
      <c r="C112" s="87" t="s">
        <v>244</v>
      </c>
      <c r="D112" s="88" t="s">
        <v>217</v>
      </c>
      <c r="E112" s="31">
        <v>35.71</v>
      </c>
      <c r="F112" s="31">
        <v>187.339250834</v>
      </c>
      <c r="G112" s="28">
        <v>2</v>
      </c>
      <c r="H112" s="28">
        <f aca="true" t="shared" si="2" ref="H112:H129">ROUND(F112*G112,2)</f>
        <v>374.68</v>
      </c>
    </row>
    <row r="113" spans="1:8" ht="12.75">
      <c r="A113" s="112" t="s">
        <v>25</v>
      </c>
      <c r="B113" s="113">
        <v>5</v>
      </c>
      <c r="C113" s="87" t="s">
        <v>394</v>
      </c>
      <c r="D113" s="88" t="s">
        <v>395</v>
      </c>
      <c r="E113" s="31">
        <v>2.66</v>
      </c>
      <c r="F113" s="31">
        <v>120.89920445200002</v>
      </c>
      <c r="G113" s="28">
        <v>2.4</v>
      </c>
      <c r="H113" s="28">
        <f t="shared" si="2"/>
        <v>290.16</v>
      </c>
    </row>
    <row r="114" spans="1:8" ht="12.75">
      <c r="A114" s="112" t="s">
        <v>25</v>
      </c>
      <c r="B114" s="113">
        <v>17</v>
      </c>
      <c r="C114" s="87" t="s">
        <v>206</v>
      </c>
      <c r="D114" s="167" t="s">
        <v>207</v>
      </c>
      <c r="E114" s="31">
        <v>36.95</v>
      </c>
      <c r="F114" s="31">
        <v>87.571075448</v>
      </c>
      <c r="G114" s="28">
        <v>6.8</v>
      </c>
      <c r="H114" s="28">
        <f t="shared" si="2"/>
        <v>595.48</v>
      </c>
    </row>
    <row r="115" spans="1:8" ht="12.75">
      <c r="A115" s="112" t="s">
        <v>25</v>
      </c>
      <c r="B115" s="113">
        <v>22</v>
      </c>
      <c r="C115" s="87" t="s">
        <v>432</v>
      </c>
      <c r="D115" s="88" t="s">
        <v>126</v>
      </c>
      <c r="E115" s="31">
        <v>11.42</v>
      </c>
      <c r="F115" s="31">
        <v>129.922004452</v>
      </c>
      <c r="G115" s="28">
        <v>1</v>
      </c>
      <c r="H115" s="28">
        <f t="shared" si="2"/>
        <v>129.92</v>
      </c>
    </row>
    <row r="116" spans="1:8" ht="12.75">
      <c r="A116" s="112" t="s">
        <v>25</v>
      </c>
      <c r="B116" s="113">
        <v>33</v>
      </c>
      <c r="C116" s="87" t="s">
        <v>396</v>
      </c>
      <c r="D116" s="88" t="s">
        <v>165</v>
      </c>
      <c r="E116" s="31">
        <v>42.15</v>
      </c>
      <c r="F116" s="31">
        <v>110.11738961</v>
      </c>
      <c r="G116" s="28">
        <v>2.4</v>
      </c>
      <c r="H116" s="28">
        <f t="shared" si="2"/>
        <v>264.28</v>
      </c>
    </row>
    <row r="117" spans="1:8" ht="12.75">
      <c r="A117" s="112" t="s">
        <v>25</v>
      </c>
      <c r="B117" s="113">
        <v>38</v>
      </c>
      <c r="C117" s="87" t="s">
        <v>208</v>
      </c>
      <c r="D117" s="88" t="s">
        <v>209</v>
      </c>
      <c r="E117" s="31">
        <v>243.03</v>
      </c>
      <c r="F117" s="31">
        <v>993.442405288</v>
      </c>
      <c r="G117" s="28">
        <v>2</v>
      </c>
      <c r="H117" s="28">
        <f t="shared" si="2"/>
        <v>1986.88</v>
      </c>
    </row>
    <row r="118" spans="1:8" ht="12.75">
      <c r="A118" s="112" t="s">
        <v>25</v>
      </c>
      <c r="B118" s="113">
        <v>41</v>
      </c>
      <c r="C118" s="105" t="s">
        <v>125</v>
      </c>
      <c r="D118" s="88" t="s">
        <v>126</v>
      </c>
      <c r="E118" s="40">
        <v>1022.9</v>
      </c>
      <c r="F118" s="40">
        <v>3459.6144926600005</v>
      </c>
      <c r="G118" s="28"/>
      <c r="H118" s="28">
        <f t="shared" si="2"/>
        <v>0</v>
      </c>
    </row>
    <row r="119" spans="1:8" ht="12.75">
      <c r="A119" s="112" t="s">
        <v>25</v>
      </c>
      <c r="B119" s="114"/>
      <c r="C119" s="87" t="s">
        <v>127</v>
      </c>
      <c r="D119" s="88"/>
      <c r="E119" s="40"/>
      <c r="F119" s="40"/>
      <c r="G119" s="28">
        <v>0</v>
      </c>
      <c r="H119" s="28">
        <f t="shared" si="2"/>
        <v>0</v>
      </c>
    </row>
    <row r="120" spans="1:8" ht="12.75">
      <c r="A120" s="112" t="s">
        <v>25</v>
      </c>
      <c r="B120" s="113">
        <v>61</v>
      </c>
      <c r="C120" s="89" t="s">
        <v>130</v>
      </c>
      <c r="D120" s="88" t="s">
        <v>129</v>
      </c>
      <c r="E120" s="40">
        <v>43.43</v>
      </c>
      <c r="F120" s="40">
        <v>106.94960504</v>
      </c>
      <c r="G120" s="28">
        <v>4</v>
      </c>
      <c r="H120" s="28">
        <f t="shared" si="2"/>
        <v>427.8</v>
      </c>
    </row>
    <row r="121" spans="1:8" ht="12.75">
      <c r="A121" s="112" t="s">
        <v>25</v>
      </c>
      <c r="B121" s="114"/>
      <c r="C121" s="87" t="s">
        <v>131</v>
      </c>
      <c r="D121" s="88"/>
      <c r="E121" s="40"/>
      <c r="F121" s="40"/>
      <c r="G121" s="28">
        <v>0</v>
      </c>
      <c r="H121" s="28">
        <f t="shared" si="2"/>
        <v>0</v>
      </c>
    </row>
    <row r="122" spans="1:8" ht="12.75">
      <c r="A122" s="112" t="s">
        <v>25</v>
      </c>
      <c r="B122" s="113">
        <v>66</v>
      </c>
      <c r="C122" s="89" t="s">
        <v>134</v>
      </c>
      <c r="D122" s="88" t="s">
        <v>133</v>
      </c>
      <c r="E122" s="40">
        <v>61.56</v>
      </c>
      <c r="F122" s="40">
        <v>312.27362016</v>
      </c>
      <c r="G122" s="28">
        <v>2</v>
      </c>
      <c r="H122" s="28">
        <f t="shared" si="2"/>
        <v>624.55</v>
      </c>
    </row>
    <row r="123" spans="1:8" ht="12.75">
      <c r="A123" s="112" t="s">
        <v>25</v>
      </c>
      <c r="B123" s="113">
        <v>71</v>
      </c>
      <c r="C123" s="87" t="s">
        <v>443</v>
      </c>
      <c r="D123" s="93" t="s">
        <v>406</v>
      </c>
      <c r="E123" s="59">
        <v>2.74</v>
      </c>
      <c r="F123" s="40">
        <v>244.85839944200006</v>
      </c>
      <c r="G123" s="28">
        <v>5</v>
      </c>
      <c r="H123" s="28">
        <f t="shared" si="2"/>
        <v>1224.29</v>
      </c>
    </row>
    <row r="124" spans="1:8" ht="12.75">
      <c r="A124" s="112" t="s">
        <v>25</v>
      </c>
      <c r="B124" s="113">
        <v>84</v>
      </c>
      <c r="C124" s="87" t="s">
        <v>466</v>
      </c>
      <c r="D124" s="88" t="s">
        <v>126</v>
      </c>
      <c r="E124" s="31">
        <v>183.39</v>
      </c>
      <c r="F124" s="31">
        <v>477.8241622080001</v>
      </c>
      <c r="G124" s="28">
        <v>20</v>
      </c>
      <c r="H124" s="28">
        <f t="shared" si="2"/>
        <v>9556.48</v>
      </c>
    </row>
    <row r="125" spans="1:8" ht="12.75">
      <c r="A125" s="112" t="s">
        <v>25</v>
      </c>
      <c r="B125" s="113">
        <v>87</v>
      </c>
      <c r="C125" s="87" t="s">
        <v>274</v>
      </c>
      <c r="D125" s="88" t="s">
        <v>275</v>
      </c>
      <c r="E125" s="31">
        <v>59.67</v>
      </c>
      <c r="F125" s="31">
        <v>291.124364832</v>
      </c>
      <c r="G125" s="28"/>
      <c r="H125" s="28">
        <f t="shared" si="2"/>
        <v>0</v>
      </c>
    </row>
    <row r="126" spans="1:8" ht="12.75">
      <c r="A126" s="112" t="s">
        <v>25</v>
      </c>
      <c r="B126" s="113">
        <v>88</v>
      </c>
      <c r="C126" s="89" t="s">
        <v>276</v>
      </c>
      <c r="D126" s="88" t="s">
        <v>275</v>
      </c>
      <c r="E126" s="31">
        <v>59.67</v>
      </c>
      <c r="F126" s="31">
        <v>335.575512864</v>
      </c>
      <c r="G126" s="28">
        <v>12</v>
      </c>
      <c r="H126" s="28">
        <f t="shared" si="2"/>
        <v>4026.91</v>
      </c>
    </row>
    <row r="127" spans="1:8" ht="12.75">
      <c r="A127" s="112" t="s">
        <v>25</v>
      </c>
      <c r="B127" s="113">
        <v>89</v>
      </c>
      <c r="C127" s="87" t="s">
        <v>402</v>
      </c>
      <c r="D127" s="88" t="s">
        <v>167</v>
      </c>
      <c r="E127" s="31">
        <v>59.67</v>
      </c>
      <c r="F127" s="31">
        <v>172.58797008</v>
      </c>
      <c r="G127" s="28"/>
      <c r="H127" s="28">
        <f t="shared" si="2"/>
        <v>0</v>
      </c>
    </row>
    <row r="128" spans="1:8" ht="12.75">
      <c r="A128" s="112" t="s">
        <v>25</v>
      </c>
      <c r="B128" s="91">
        <v>137</v>
      </c>
      <c r="C128" s="105" t="s">
        <v>218</v>
      </c>
      <c r="D128" s="88" t="s">
        <v>219</v>
      </c>
      <c r="E128" s="31"/>
      <c r="F128" s="31">
        <v>16.591121344</v>
      </c>
      <c r="G128" s="28">
        <v>18</v>
      </c>
      <c r="H128" s="28">
        <f t="shared" si="2"/>
        <v>298.64</v>
      </c>
    </row>
    <row r="129" spans="1:8" ht="12.75">
      <c r="A129" s="112" t="s">
        <v>25</v>
      </c>
      <c r="B129" s="91">
        <v>138</v>
      </c>
      <c r="C129" s="105" t="s">
        <v>220</v>
      </c>
      <c r="D129" s="88" t="s">
        <v>221</v>
      </c>
      <c r="E129" s="31">
        <v>37.84</v>
      </c>
      <c r="F129" s="31">
        <v>88.48777544800002</v>
      </c>
      <c r="G129" s="28">
        <v>18</v>
      </c>
      <c r="H129" s="28">
        <f t="shared" si="2"/>
        <v>1592.78</v>
      </c>
    </row>
    <row r="130" spans="1:8" ht="12.75">
      <c r="A130" s="100"/>
      <c r="B130" s="98"/>
      <c r="C130" s="42" t="s">
        <v>19</v>
      </c>
      <c r="D130" s="106"/>
      <c r="E130" s="2"/>
      <c r="F130" s="2"/>
      <c r="G130" s="107"/>
      <c r="H130" s="108">
        <f>SUM(H112:H129)</f>
        <v>21392.85</v>
      </c>
    </row>
    <row r="131" spans="1:8" ht="12.75">
      <c r="A131" s="257"/>
      <c r="B131" s="257"/>
      <c r="C131" s="257"/>
      <c r="D131" s="257"/>
      <c r="E131" s="257"/>
      <c r="F131" s="2"/>
      <c r="G131" s="120"/>
      <c r="H131" s="111"/>
    </row>
    <row r="132" spans="1:8" ht="12.75">
      <c r="A132" s="98"/>
      <c r="B132" s="98"/>
      <c r="C132" s="118" t="s">
        <v>30</v>
      </c>
      <c r="D132" s="119"/>
      <c r="E132" s="2"/>
      <c r="F132" s="2"/>
      <c r="G132" s="241"/>
      <c r="H132" s="241"/>
    </row>
    <row r="133" spans="1:8" ht="12.75" customHeight="1">
      <c r="A133" s="74" t="s">
        <v>48</v>
      </c>
      <c r="B133" s="74" t="s">
        <v>48</v>
      </c>
      <c r="C133" s="75"/>
      <c r="D133" s="11" t="s">
        <v>49</v>
      </c>
      <c r="E133" s="74" t="s">
        <v>8</v>
      </c>
      <c r="F133" s="102" t="s">
        <v>9</v>
      </c>
      <c r="G133" s="17" t="s">
        <v>574</v>
      </c>
      <c r="H133" s="17"/>
    </row>
    <row r="134" spans="1:8" ht="12.75" customHeight="1">
      <c r="A134" s="77" t="s">
        <v>50</v>
      </c>
      <c r="B134" s="78" t="s">
        <v>51</v>
      </c>
      <c r="C134" s="79" t="s">
        <v>6</v>
      </c>
      <c r="D134" s="11"/>
      <c r="E134" s="77" t="s">
        <v>11</v>
      </c>
      <c r="F134" s="103" t="s">
        <v>52</v>
      </c>
      <c r="G134" s="190" t="s">
        <v>12</v>
      </c>
      <c r="H134" s="258" t="s">
        <v>13</v>
      </c>
    </row>
    <row r="135" spans="1:8" ht="12.75">
      <c r="A135" s="83" t="s">
        <v>53</v>
      </c>
      <c r="B135" s="78"/>
      <c r="C135" s="84"/>
      <c r="D135" s="11"/>
      <c r="E135" s="83" t="s">
        <v>14</v>
      </c>
      <c r="F135" s="104"/>
      <c r="G135" s="303"/>
      <c r="H135" s="304"/>
    </row>
    <row r="136" spans="1:8" ht="12.75">
      <c r="A136" s="112" t="s">
        <v>31</v>
      </c>
      <c r="B136" s="113"/>
      <c r="C136" s="87" t="s">
        <v>140</v>
      </c>
      <c r="D136" s="88"/>
      <c r="E136" s="31"/>
      <c r="F136" s="31"/>
      <c r="G136" s="26"/>
      <c r="H136" s="121"/>
    </row>
    <row r="137" spans="1:8" ht="12.75">
      <c r="A137" s="112" t="s">
        <v>31</v>
      </c>
      <c r="B137" s="113">
        <v>1</v>
      </c>
      <c r="C137" s="89" t="s">
        <v>141</v>
      </c>
      <c r="D137" s="88" t="s">
        <v>142</v>
      </c>
      <c r="E137" s="31">
        <v>61.99</v>
      </c>
      <c r="F137" s="31">
        <v>121.02360538</v>
      </c>
      <c r="G137" s="28">
        <v>18.5</v>
      </c>
      <c r="H137" s="28">
        <f aca="true" t="shared" si="3" ref="H137:H150">ROUND(F137*G137,2)</f>
        <v>2238.94</v>
      </c>
    </row>
    <row r="138" spans="1:8" ht="12.75">
      <c r="A138" s="295" t="s">
        <v>31</v>
      </c>
      <c r="B138" s="125">
        <v>3</v>
      </c>
      <c r="C138" s="296" t="s">
        <v>452</v>
      </c>
      <c r="D138" s="209" t="s">
        <v>33</v>
      </c>
      <c r="E138" s="26">
        <v>1320.11</v>
      </c>
      <c r="F138" s="26">
        <v>1499.54</v>
      </c>
      <c r="G138" s="28">
        <v>70</v>
      </c>
      <c r="H138" s="28">
        <f t="shared" si="3"/>
        <v>104967.8</v>
      </c>
    </row>
    <row r="139" spans="1:8" ht="12.75">
      <c r="A139" s="112" t="s">
        <v>31</v>
      </c>
      <c r="B139" s="113">
        <v>4</v>
      </c>
      <c r="C139" s="87" t="s">
        <v>145</v>
      </c>
      <c r="D139" s="88" t="s">
        <v>33</v>
      </c>
      <c r="E139" s="31">
        <v>70.02</v>
      </c>
      <c r="F139" s="31">
        <v>106.42494322799999</v>
      </c>
      <c r="G139" s="28">
        <v>2</v>
      </c>
      <c r="H139" s="28">
        <f t="shared" si="3"/>
        <v>212.85</v>
      </c>
    </row>
    <row r="140" spans="1:8" ht="12.75">
      <c r="A140" s="112" t="s">
        <v>31</v>
      </c>
      <c r="B140" s="113">
        <v>5</v>
      </c>
      <c r="C140" s="87" t="s">
        <v>146</v>
      </c>
      <c r="D140" s="88" t="s">
        <v>33</v>
      </c>
      <c r="E140" s="31">
        <v>112.91</v>
      </c>
      <c r="F140" s="31">
        <v>358.333499442</v>
      </c>
      <c r="G140" s="28">
        <v>39</v>
      </c>
      <c r="H140" s="28">
        <f t="shared" si="3"/>
        <v>13975.01</v>
      </c>
    </row>
    <row r="141" spans="1:8" ht="12.75">
      <c r="A141" s="112" t="s">
        <v>31</v>
      </c>
      <c r="B141" s="113">
        <v>8</v>
      </c>
      <c r="C141" s="87" t="s">
        <v>222</v>
      </c>
      <c r="D141" s="88" t="s">
        <v>33</v>
      </c>
      <c r="E141" s="31">
        <v>48.51</v>
      </c>
      <c r="F141" s="31">
        <v>124.29137699399999</v>
      </c>
      <c r="G141" s="28">
        <v>2</v>
      </c>
      <c r="H141" s="28">
        <f t="shared" si="3"/>
        <v>248.58</v>
      </c>
    </row>
    <row r="142" spans="1:8" ht="12.75">
      <c r="A142" s="112" t="s">
        <v>31</v>
      </c>
      <c r="B142" s="113">
        <v>10</v>
      </c>
      <c r="C142" s="87" t="s">
        <v>150</v>
      </c>
      <c r="D142" s="88" t="s">
        <v>151</v>
      </c>
      <c r="E142" s="31">
        <v>243.51</v>
      </c>
      <c r="F142" s="31">
        <v>382.31528237400005</v>
      </c>
      <c r="G142" s="28">
        <v>4</v>
      </c>
      <c r="H142" s="28">
        <f t="shared" si="3"/>
        <v>1529.26</v>
      </c>
    </row>
    <row r="143" spans="1:8" ht="12.75">
      <c r="A143" s="112" t="s">
        <v>31</v>
      </c>
      <c r="B143" s="113">
        <v>16</v>
      </c>
      <c r="C143" s="87" t="s">
        <v>154</v>
      </c>
      <c r="D143" s="122" t="s">
        <v>33</v>
      </c>
      <c r="E143" s="40">
        <v>3991.38</v>
      </c>
      <c r="F143" s="123">
        <v>741.3549730940001</v>
      </c>
      <c r="G143" s="28">
        <v>180</v>
      </c>
      <c r="H143" s="28">
        <f t="shared" si="3"/>
        <v>133443.9</v>
      </c>
    </row>
    <row r="144" spans="1:8" ht="12.75">
      <c r="A144" s="112" t="s">
        <v>31</v>
      </c>
      <c r="B144" s="113">
        <v>17</v>
      </c>
      <c r="C144" s="87" t="s">
        <v>155</v>
      </c>
      <c r="D144" s="115" t="s">
        <v>156</v>
      </c>
      <c r="E144" s="124">
        <v>367.61</v>
      </c>
      <c r="F144" s="40">
        <v>515.855672912</v>
      </c>
      <c r="G144" s="28">
        <v>2</v>
      </c>
      <c r="H144" s="28">
        <f t="shared" si="3"/>
        <v>1031.71</v>
      </c>
    </row>
    <row r="145" spans="1:8" ht="12.75">
      <c r="A145" s="112" t="s">
        <v>31</v>
      </c>
      <c r="B145" s="113">
        <v>19</v>
      </c>
      <c r="C145" s="87" t="s">
        <v>224</v>
      </c>
      <c r="D145" s="88" t="s">
        <v>33</v>
      </c>
      <c r="E145" s="26">
        <v>154.06</v>
      </c>
      <c r="F145" s="31">
        <v>179.645565306</v>
      </c>
      <c r="G145" s="28">
        <v>11</v>
      </c>
      <c r="H145" s="28">
        <f t="shared" si="3"/>
        <v>1976.1</v>
      </c>
    </row>
    <row r="146" spans="1:8" ht="12.75">
      <c r="A146" s="112" t="s">
        <v>31</v>
      </c>
      <c r="B146" s="113">
        <v>20</v>
      </c>
      <c r="C146" s="87" t="s">
        <v>158</v>
      </c>
      <c r="D146" s="88" t="s">
        <v>33</v>
      </c>
      <c r="E146" s="26">
        <v>9.62</v>
      </c>
      <c r="F146" s="31">
        <v>30.872365306</v>
      </c>
      <c r="G146" s="28">
        <v>127</v>
      </c>
      <c r="H146" s="28">
        <f t="shared" si="3"/>
        <v>3920.79</v>
      </c>
    </row>
    <row r="147" spans="1:8" ht="12.75">
      <c r="A147" s="112" t="s">
        <v>31</v>
      </c>
      <c r="B147" s="113">
        <v>21</v>
      </c>
      <c r="C147" s="87" t="s">
        <v>159</v>
      </c>
      <c r="D147" s="88" t="s">
        <v>33</v>
      </c>
      <c r="E147" s="26">
        <v>66.53</v>
      </c>
      <c r="F147" s="31">
        <v>89.48966530599999</v>
      </c>
      <c r="G147" s="28">
        <v>7</v>
      </c>
      <c r="H147" s="28">
        <f t="shared" si="3"/>
        <v>626.43</v>
      </c>
    </row>
    <row r="148" spans="1:8" ht="12.75">
      <c r="A148" s="112" t="s">
        <v>31</v>
      </c>
      <c r="B148" s="113">
        <v>25</v>
      </c>
      <c r="C148" s="87" t="s">
        <v>403</v>
      </c>
      <c r="D148" s="88" t="s">
        <v>71</v>
      </c>
      <c r="E148" s="31"/>
      <c r="F148" s="31">
        <v>118.15940445200002</v>
      </c>
      <c r="G148" s="28">
        <v>1</v>
      </c>
      <c r="H148" s="28">
        <f t="shared" si="3"/>
        <v>118.16</v>
      </c>
    </row>
    <row r="149" spans="1:8" ht="12.75">
      <c r="A149" s="112" t="s">
        <v>31</v>
      </c>
      <c r="B149" s="113">
        <v>34</v>
      </c>
      <c r="C149" s="87" t="s">
        <v>414</v>
      </c>
      <c r="D149" s="88" t="s">
        <v>406</v>
      </c>
      <c r="E149" s="31">
        <v>32.43</v>
      </c>
      <c r="F149" s="31">
        <v>112.21072638399998</v>
      </c>
      <c r="G149" s="28">
        <v>8</v>
      </c>
      <c r="H149" s="28">
        <f t="shared" si="3"/>
        <v>897.69</v>
      </c>
    </row>
    <row r="150" spans="1:8" ht="12.75">
      <c r="A150" s="112" t="s">
        <v>418</v>
      </c>
      <c r="B150" s="91">
        <v>58</v>
      </c>
      <c r="C150" s="105" t="s">
        <v>419</v>
      </c>
      <c r="D150" s="88" t="s">
        <v>161</v>
      </c>
      <c r="E150" s="40">
        <v>3804.59</v>
      </c>
      <c r="F150" s="40">
        <v>741.3549730940001</v>
      </c>
      <c r="G150" s="227">
        <v>4</v>
      </c>
      <c r="H150" s="28">
        <f t="shared" si="3"/>
        <v>2965.42</v>
      </c>
    </row>
    <row r="151" spans="1:8" ht="12.75">
      <c r="A151" s="98"/>
      <c r="B151" s="98"/>
      <c r="C151" s="42" t="s">
        <v>19</v>
      </c>
      <c r="D151" s="106"/>
      <c r="E151" s="2"/>
      <c r="F151" s="2"/>
      <c r="G151" s="107"/>
      <c r="H151" s="108">
        <f>SUM(H137:H150)</f>
        <v>268152.63999999996</v>
      </c>
    </row>
    <row r="152" spans="1:8" ht="12.75">
      <c r="A152" s="98"/>
      <c r="B152" s="98"/>
      <c r="C152" s="42"/>
      <c r="D152" s="153"/>
      <c r="E152" s="153"/>
      <c r="F152" s="114"/>
      <c r="G152" s="114"/>
      <c r="H152" s="48"/>
    </row>
    <row r="153" spans="1:8" ht="12.75">
      <c r="A153" s="67" t="s">
        <v>162</v>
      </c>
      <c r="B153" s="68"/>
      <c r="C153" s="69"/>
      <c r="D153" s="70"/>
      <c r="E153" s="70"/>
      <c r="F153" s="109"/>
      <c r="G153" s="107"/>
      <c r="H153" s="48"/>
    </row>
    <row r="154" spans="1:8" ht="12.75" customHeight="1">
      <c r="A154" s="74" t="s">
        <v>48</v>
      </c>
      <c r="B154" s="74" t="s">
        <v>48</v>
      </c>
      <c r="C154" s="75"/>
      <c r="D154" s="11" t="s">
        <v>49</v>
      </c>
      <c r="E154" s="74" t="s">
        <v>8</v>
      </c>
      <c r="F154" s="102" t="s">
        <v>9</v>
      </c>
      <c r="G154" s="17" t="s">
        <v>574</v>
      </c>
      <c r="H154" s="17"/>
    </row>
    <row r="155" spans="1:8" ht="12.75" customHeight="1">
      <c r="A155" s="77" t="s">
        <v>50</v>
      </c>
      <c r="B155" s="78" t="s">
        <v>51</v>
      </c>
      <c r="C155" s="79" t="s">
        <v>6</v>
      </c>
      <c r="D155" s="11"/>
      <c r="E155" s="77" t="s">
        <v>11</v>
      </c>
      <c r="F155" s="103" t="s">
        <v>52</v>
      </c>
      <c r="G155" s="190" t="s">
        <v>12</v>
      </c>
      <c r="H155" s="258" t="s">
        <v>13</v>
      </c>
    </row>
    <row r="156" spans="1:8" ht="12.75">
      <c r="A156" s="83" t="s">
        <v>53</v>
      </c>
      <c r="B156" s="78"/>
      <c r="C156" s="84"/>
      <c r="D156" s="11"/>
      <c r="E156" s="83" t="s">
        <v>14</v>
      </c>
      <c r="F156" s="104"/>
      <c r="G156" s="303"/>
      <c r="H156" s="304"/>
    </row>
    <row r="157" spans="1:8" ht="12.75">
      <c r="A157" s="112" t="s">
        <v>163</v>
      </c>
      <c r="B157" s="125">
        <v>9</v>
      </c>
      <c r="C157" s="87" t="s">
        <v>164</v>
      </c>
      <c r="D157" s="88" t="s">
        <v>165</v>
      </c>
      <c r="E157" s="31">
        <v>32.84</v>
      </c>
      <c r="F157" s="31">
        <v>171.042572912</v>
      </c>
      <c r="G157" s="28">
        <v>5.5</v>
      </c>
      <c r="H157" s="28">
        <f>ROUND(F157*G157,2)</f>
        <v>940.73</v>
      </c>
    </row>
    <row r="158" spans="1:8" ht="12.75">
      <c r="A158" s="112" t="s">
        <v>163</v>
      </c>
      <c r="B158" s="91"/>
      <c r="C158" s="87" t="s">
        <v>168</v>
      </c>
      <c r="D158" s="93"/>
      <c r="E158" s="93"/>
      <c r="F158" s="40">
        <v>0</v>
      </c>
      <c r="G158" s="28">
        <v>0</v>
      </c>
      <c r="H158" s="28">
        <f>ROUND(F158*G158,2)</f>
        <v>0</v>
      </c>
    </row>
    <row r="159" spans="1:8" ht="12.75">
      <c r="A159" s="112" t="s">
        <v>163</v>
      </c>
      <c r="B159" s="91">
        <v>40</v>
      </c>
      <c r="C159" s="89" t="s">
        <v>250</v>
      </c>
      <c r="D159" s="93" t="s">
        <v>170</v>
      </c>
      <c r="E159" s="59">
        <v>4.12</v>
      </c>
      <c r="F159" s="40">
        <v>231.03342467399997</v>
      </c>
      <c r="G159" s="28">
        <v>6</v>
      </c>
      <c r="H159" s="28">
        <f>ROUND(F159*G159,2)</f>
        <v>1386.2</v>
      </c>
    </row>
    <row r="160" spans="1:8" ht="12.75">
      <c r="A160" s="112" t="s">
        <v>163</v>
      </c>
      <c r="B160" s="91">
        <v>41</v>
      </c>
      <c r="C160" s="89" t="s">
        <v>169</v>
      </c>
      <c r="D160" s="93" t="s">
        <v>170</v>
      </c>
      <c r="E160" s="59">
        <v>4.12</v>
      </c>
      <c r="F160" s="40">
        <v>87.1149383</v>
      </c>
      <c r="G160" s="28">
        <v>7</v>
      </c>
      <c r="H160" s="28">
        <f>ROUND(F160*G160,2)</f>
        <v>609.8</v>
      </c>
    </row>
    <row r="161" spans="1:8" ht="12.75">
      <c r="A161" s="22"/>
      <c r="B161" s="86">
        <v>50</v>
      </c>
      <c r="C161" s="105" t="s">
        <v>407</v>
      </c>
      <c r="D161" s="93" t="s">
        <v>172</v>
      </c>
      <c r="E161" s="126">
        <v>13.01</v>
      </c>
      <c r="F161" s="40">
        <v>123.84801205199999</v>
      </c>
      <c r="G161" s="28">
        <v>28</v>
      </c>
      <c r="H161" s="28">
        <f>ROUND(F161*G161,2)</f>
        <v>3467.74</v>
      </c>
    </row>
    <row r="162" spans="1:8" ht="12.75">
      <c r="A162" s="98"/>
      <c r="B162" s="98"/>
      <c r="C162" s="42" t="s">
        <v>19</v>
      </c>
      <c r="D162" s="106"/>
      <c r="E162" s="106"/>
      <c r="F162" s="107"/>
      <c r="G162" s="128"/>
      <c r="H162" s="60">
        <f>SUM(H157:H161)</f>
        <v>6404.469999999999</v>
      </c>
    </row>
    <row r="163" spans="1:8" ht="12.75">
      <c r="A163" s="98"/>
      <c r="B163" s="98"/>
      <c r="C163" s="42"/>
      <c r="D163" s="106"/>
      <c r="E163" s="106"/>
      <c r="F163" s="107"/>
      <c r="G163" s="170"/>
      <c r="H163" s="48"/>
    </row>
    <row r="164" spans="1:8" ht="12.75">
      <c r="A164" s="98"/>
      <c r="B164" s="98"/>
      <c r="C164" s="129" t="s">
        <v>36</v>
      </c>
      <c r="D164" s="57"/>
      <c r="E164" s="57"/>
      <c r="F164" s="57"/>
      <c r="G164" s="57"/>
      <c r="H164" s="58"/>
    </row>
    <row r="165" spans="1:8" ht="12.75" customHeight="1">
      <c r="A165" s="74" t="s">
        <v>48</v>
      </c>
      <c r="B165" s="74" t="s">
        <v>48</v>
      </c>
      <c r="C165" s="75"/>
      <c r="D165" s="11" t="s">
        <v>49</v>
      </c>
      <c r="E165" s="74" t="s">
        <v>8</v>
      </c>
      <c r="F165" s="130" t="s">
        <v>173</v>
      </c>
      <c r="G165" s="17" t="s">
        <v>574</v>
      </c>
      <c r="H165" s="17"/>
    </row>
    <row r="166" spans="1:8" ht="12.75" customHeight="1">
      <c r="A166" s="77" t="s">
        <v>50</v>
      </c>
      <c r="B166" s="78" t="s">
        <v>51</v>
      </c>
      <c r="C166" s="79" t="s">
        <v>6</v>
      </c>
      <c r="D166" s="11"/>
      <c r="E166" s="77" t="s">
        <v>11</v>
      </c>
      <c r="F166" s="130"/>
      <c r="G166" s="190" t="s">
        <v>12</v>
      </c>
      <c r="H166" s="258" t="s">
        <v>13</v>
      </c>
    </row>
    <row r="167" spans="1:8" ht="12.75">
      <c r="A167" s="83" t="s">
        <v>53</v>
      </c>
      <c r="B167" s="78"/>
      <c r="C167" s="84"/>
      <c r="D167" s="11"/>
      <c r="E167" s="83" t="s">
        <v>14</v>
      </c>
      <c r="F167" s="130"/>
      <c r="G167" s="303"/>
      <c r="H167" s="304"/>
    </row>
    <row r="168" spans="1:8" ht="12.75">
      <c r="A168" s="112" t="s">
        <v>37</v>
      </c>
      <c r="B168" s="113">
        <v>7</v>
      </c>
      <c r="C168" s="87" t="s">
        <v>576</v>
      </c>
      <c r="D168" s="115" t="s">
        <v>39</v>
      </c>
      <c r="E168" s="59"/>
      <c r="F168" s="40">
        <v>3274.32</v>
      </c>
      <c r="G168" s="28">
        <v>7</v>
      </c>
      <c r="H168" s="28">
        <f>ROUND(F168*G168,2)</f>
        <v>22920.24</v>
      </c>
    </row>
    <row r="169" spans="1:8" ht="12.75">
      <c r="A169" s="22" t="s">
        <v>37</v>
      </c>
      <c r="B169" s="22">
        <v>29</v>
      </c>
      <c r="C169" s="87" t="s">
        <v>541</v>
      </c>
      <c r="D169" s="115" t="s">
        <v>39</v>
      </c>
      <c r="E169" s="59"/>
      <c r="F169" s="28">
        <v>647.15</v>
      </c>
      <c r="G169" s="28">
        <v>1</v>
      </c>
      <c r="H169" s="28">
        <f>ROUND(F169*G169,2)</f>
        <v>647.15</v>
      </c>
    </row>
    <row r="170" spans="1:8" ht="12.75">
      <c r="A170" s="22" t="s">
        <v>37</v>
      </c>
      <c r="B170" s="22">
        <v>33</v>
      </c>
      <c r="C170" s="87" t="s">
        <v>174</v>
      </c>
      <c r="D170" s="115" t="s">
        <v>39</v>
      </c>
      <c r="E170" s="116">
        <v>3468.64</v>
      </c>
      <c r="F170" s="116">
        <v>4281.3</v>
      </c>
      <c r="G170" s="28">
        <v>3</v>
      </c>
      <c r="H170" s="28">
        <f>ROUND(F170*G170,2)</f>
        <v>12843.9</v>
      </c>
    </row>
    <row r="171" spans="1:8" ht="12.75">
      <c r="A171" s="22" t="s">
        <v>37</v>
      </c>
      <c r="B171" s="22">
        <v>36</v>
      </c>
      <c r="C171" s="87" t="s">
        <v>227</v>
      </c>
      <c r="D171" s="115" t="s">
        <v>39</v>
      </c>
      <c r="E171" s="171">
        <v>1294.07</v>
      </c>
      <c r="F171" s="171">
        <v>1637.32</v>
      </c>
      <c r="G171" s="28">
        <v>7</v>
      </c>
      <c r="H171" s="28">
        <f>ROUND(F171*G171,2)</f>
        <v>11461.24</v>
      </c>
    </row>
    <row r="172" spans="1:8" ht="12.75">
      <c r="A172" s="131"/>
      <c r="B172" s="131"/>
      <c r="C172" s="56" t="s">
        <v>19</v>
      </c>
      <c r="D172" s="132"/>
      <c r="E172" s="132"/>
      <c r="F172" s="133"/>
      <c r="G172" s="134"/>
      <c r="H172" s="108">
        <f>SUM(H168:H171)</f>
        <v>47872.53</v>
      </c>
    </row>
    <row r="173" spans="1:8" ht="12.75">
      <c r="A173" s="98"/>
      <c r="B173" s="98"/>
      <c r="C173" s="42"/>
      <c r="D173" s="106"/>
      <c r="E173" s="110"/>
      <c r="F173" s="107"/>
      <c r="G173" s="107"/>
      <c r="H173" s="48"/>
    </row>
    <row r="174" spans="1:8" ht="13.5" customHeight="1">
      <c r="A174" s="74" t="s">
        <v>48</v>
      </c>
      <c r="B174" s="74" t="s">
        <v>48</v>
      </c>
      <c r="C174" s="75"/>
      <c r="D174" s="11" t="s">
        <v>49</v>
      </c>
      <c r="E174" s="74" t="s">
        <v>8</v>
      </c>
      <c r="F174" s="130" t="s">
        <v>173</v>
      </c>
      <c r="G174" s="17" t="s">
        <v>574</v>
      </c>
      <c r="H174" s="17"/>
    </row>
    <row r="175" spans="1:8" ht="12.75" customHeight="1">
      <c r="A175" s="77" t="s">
        <v>50</v>
      </c>
      <c r="B175" s="78" t="s">
        <v>51</v>
      </c>
      <c r="C175" s="79" t="s">
        <v>6</v>
      </c>
      <c r="D175" s="11"/>
      <c r="E175" s="77" t="s">
        <v>11</v>
      </c>
      <c r="F175" s="130"/>
      <c r="G175" s="190" t="s">
        <v>12</v>
      </c>
      <c r="H175" s="258" t="s">
        <v>13</v>
      </c>
    </row>
    <row r="176" spans="1:8" ht="12.75">
      <c r="A176" s="83" t="s">
        <v>53</v>
      </c>
      <c r="B176" s="78"/>
      <c r="C176" s="84"/>
      <c r="D176" s="11"/>
      <c r="E176" s="83" t="s">
        <v>14</v>
      </c>
      <c r="F176" s="130"/>
      <c r="G176" s="303"/>
      <c r="H176" s="304"/>
    </row>
    <row r="177" spans="1:8" ht="12.75">
      <c r="A177" s="135"/>
      <c r="B177" s="23">
        <v>1</v>
      </c>
      <c r="C177" s="29" t="s">
        <v>290</v>
      </c>
      <c r="D177" s="30" t="s">
        <v>39</v>
      </c>
      <c r="E177" s="59"/>
      <c r="F177" s="40">
        <v>964.2857142857143</v>
      </c>
      <c r="G177" s="28">
        <v>3</v>
      </c>
      <c r="H177" s="28">
        <f aca="true" t="shared" si="4" ref="H177:H182">ROUND(F177*G177,2)</f>
        <v>2892.86</v>
      </c>
    </row>
    <row r="178" spans="1:8" ht="12.75">
      <c r="A178" s="135"/>
      <c r="B178" s="23">
        <v>5</v>
      </c>
      <c r="C178" s="29" t="s">
        <v>291</v>
      </c>
      <c r="D178" s="30" t="s">
        <v>39</v>
      </c>
      <c r="E178" s="59"/>
      <c r="F178" s="40">
        <v>3000</v>
      </c>
      <c r="G178" s="28">
        <v>1</v>
      </c>
      <c r="H178" s="28">
        <f t="shared" si="4"/>
        <v>3000</v>
      </c>
    </row>
    <row r="179" spans="1:8" ht="12.75">
      <c r="A179" s="135"/>
      <c r="B179" s="23">
        <v>6</v>
      </c>
      <c r="C179" s="29" t="s">
        <v>292</v>
      </c>
      <c r="D179" s="30" t="s">
        <v>39</v>
      </c>
      <c r="E179" s="59"/>
      <c r="F179" s="40">
        <v>142.5</v>
      </c>
      <c r="G179" s="28"/>
      <c r="H179" s="28">
        <f t="shared" si="4"/>
        <v>0</v>
      </c>
    </row>
    <row r="180" spans="1:8" ht="12.75">
      <c r="A180" s="135"/>
      <c r="B180" s="23">
        <v>13</v>
      </c>
      <c r="C180" s="29" t="s">
        <v>577</v>
      </c>
      <c r="D180" s="30"/>
      <c r="E180" s="116">
        <v>4795</v>
      </c>
      <c r="F180" s="116">
        <v>6187.3</v>
      </c>
      <c r="G180" s="28">
        <v>2</v>
      </c>
      <c r="H180" s="28">
        <f t="shared" si="4"/>
        <v>12374.6</v>
      </c>
    </row>
    <row r="181" spans="1:8" ht="12.75">
      <c r="A181" s="135"/>
      <c r="B181" s="23">
        <v>14</v>
      </c>
      <c r="C181" s="29" t="s">
        <v>527</v>
      </c>
      <c r="D181" s="30" t="s">
        <v>39</v>
      </c>
      <c r="E181" s="40"/>
      <c r="F181" s="40">
        <v>282.203333333333</v>
      </c>
      <c r="G181" s="28">
        <v>1</v>
      </c>
      <c r="H181" s="28">
        <f t="shared" si="4"/>
        <v>282.2</v>
      </c>
    </row>
    <row r="182" spans="1:8" ht="12.75">
      <c r="A182" s="135"/>
      <c r="B182" s="23">
        <v>16</v>
      </c>
      <c r="C182" s="29" t="s">
        <v>178</v>
      </c>
      <c r="D182" s="30" t="s">
        <v>39</v>
      </c>
      <c r="E182" s="40"/>
      <c r="F182" s="40">
        <v>380.08</v>
      </c>
      <c r="G182" s="28"/>
      <c r="H182" s="28">
        <f t="shared" si="4"/>
        <v>0</v>
      </c>
    </row>
    <row r="183" spans="1:8" ht="12.75">
      <c r="A183" s="136"/>
      <c r="B183" s="137"/>
      <c r="C183" s="138" t="s">
        <v>19</v>
      </c>
      <c r="D183" s="139"/>
      <c r="E183" s="140"/>
      <c r="F183" s="140"/>
      <c r="G183" s="141"/>
      <c r="H183" s="60">
        <f>SUM(H177:H182)</f>
        <v>18549.66</v>
      </c>
    </row>
    <row r="184" spans="1:8" ht="12.75">
      <c r="A184" s="98"/>
      <c r="B184" s="98"/>
      <c r="C184" s="42"/>
      <c r="D184" s="106"/>
      <c r="E184" s="106" t="s">
        <v>257</v>
      </c>
      <c r="F184" s="107"/>
      <c r="G184" s="107"/>
      <c r="H184" s="48"/>
    </row>
    <row r="185" spans="1:8" ht="12.75">
      <c r="A185" s="98"/>
      <c r="B185" s="98"/>
      <c r="C185" s="42"/>
      <c r="D185" s="106"/>
      <c r="E185" s="106"/>
      <c r="F185" s="107"/>
      <c r="G185" s="107"/>
      <c r="H185" s="48"/>
    </row>
    <row r="186" spans="1:8" ht="12.75">
      <c r="A186" s="98"/>
      <c r="B186" s="98"/>
      <c r="C186" s="42"/>
      <c r="D186" s="106"/>
      <c r="E186" s="106"/>
      <c r="F186" s="107"/>
      <c r="G186" s="107"/>
      <c r="H186" s="48"/>
    </row>
    <row r="187" spans="1:8" ht="12.75" customHeight="1">
      <c r="A187" s="74" t="s">
        <v>48</v>
      </c>
      <c r="B187" s="74" t="s">
        <v>48</v>
      </c>
      <c r="C187" s="75"/>
      <c r="D187" s="11" t="s">
        <v>49</v>
      </c>
      <c r="E187" s="74" t="s">
        <v>8</v>
      </c>
      <c r="F187" s="130" t="s">
        <v>173</v>
      </c>
      <c r="G187" s="17" t="s">
        <v>574</v>
      </c>
      <c r="H187" s="17"/>
    </row>
    <row r="188" spans="1:8" ht="12.75" customHeight="1">
      <c r="A188" s="77" t="s">
        <v>50</v>
      </c>
      <c r="B188" s="78" t="s">
        <v>51</v>
      </c>
      <c r="C188" s="79" t="s">
        <v>6</v>
      </c>
      <c r="D188" s="11"/>
      <c r="E188" s="77" t="s">
        <v>11</v>
      </c>
      <c r="F188" s="130"/>
      <c r="G188" s="190" t="s">
        <v>12</v>
      </c>
      <c r="H188" s="258" t="s">
        <v>13</v>
      </c>
    </row>
    <row r="189" spans="1:8" ht="12.75">
      <c r="A189" s="83" t="s">
        <v>53</v>
      </c>
      <c r="B189" s="78"/>
      <c r="C189" s="84"/>
      <c r="D189" s="11"/>
      <c r="E189" s="83" t="s">
        <v>14</v>
      </c>
      <c r="F189" s="130"/>
      <c r="G189" s="303"/>
      <c r="H189" s="304"/>
    </row>
    <row r="190" spans="1:8" ht="12.75">
      <c r="A190" s="135"/>
      <c r="B190" s="23">
        <v>19</v>
      </c>
      <c r="C190" s="29" t="s">
        <v>180</v>
      </c>
      <c r="D190" s="30" t="s">
        <v>181</v>
      </c>
      <c r="E190" s="40"/>
      <c r="F190" s="40">
        <v>1060.81</v>
      </c>
      <c r="G190" s="28">
        <v>0.62</v>
      </c>
      <c r="H190" s="28">
        <f>ROUND(F190*G190,2)</f>
        <v>657.7</v>
      </c>
    </row>
    <row r="191" spans="1:8" ht="12.75">
      <c r="A191" s="136"/>
      <c r="B191" s="137"/>
      <c r="C191" s="138" t="s">
        <v>19</v>
      </c>
      <c r="D191" s="139"/>
      <c r="E191" s="140"/>
      <c r="F191" s="140"/>
      <c r="G191" s="141"/>
      <c r="H191" s="60">
        <f>SUM(H190)</f>
        <v>657.7</v>
      </c>
    </row>
    <row r="192" spans="1:8" ht="12.75">
      <c r="A192" s="98"/>
      <c r="B192" s="98"/>
      <c r="C192" s="2"/>
      <c r="D192" s="139"/>
      <c r="E192" s="42"/>
      <c r="F192" s="133"/>
      <c r="G192" s="107"/>
      <c r="H192" s="48"/>
    </row>
    <row r="193" spans="1:8" ht="12.75">
      <c r="A193" s="142"/>
      <c r="B193" s="142"/>
      <c r="C193" s="143" t="s">
        <v>182</v>
      </c>
      <c r="D193" s="139"/>
      <c r="E193" s="143"/>
      <c r="F193" s="144"/>
      <c r="G193" s="134"/>
      <c r="H193" s="60">
        <f>H191+H183+H172+H162+H151+H130+H106+H93</f>
        <v>755977.9299999999</v>
      </c>
    </row>
    <row r="194" spans="1:8" ht="12.75">
      <c r="A194" s="131"/>
      <c r="B194" s="131"/>
      <c r="C194" s="56"/>
      <c r="D194" s="139"/>
      <c r="E194" s="132"/>
      <c r="F194" s="132"/>
      <c r="G194" s="107"/>
      <c r="H194" s="48"/>
    </row>
    <row r="195" spans="1:8" ht="12.75">
      <c r="A195" s="131"/>
      <c r="B195" s="131"/>
      <c r="C195" s="61" t="s">
        <v>538</v>
      </c>
      <c r="D195" s="139"/>
      <c r="E195" s="223"/>
      <c r="F195" s="223"/>
      <c r="G195" s="107"/>
      <c r="H195" s="60">
        <f>H193+H43</f>
        <v>799805.6699999999</v>
      </c>
    </row>
    <row r="196" spans="1:8" ht="12.75">
      <c r="A196" s="131"/>
      <c r="B196" s="131"/>
      <c r="C196" s="61"/>
      <c r="D196" s="139"/>
      <c r="E196" s="148"/>
      <c r="F196" s="291"/>
      <c r="G196" s="107"/>
      <c r="H196" s="48"/>
    </row>
    <row r="197" spans="1:8" ht="12.75" customHeight="1" hidden="1">
      <c r="A197" s="221"/>
      <c r="B197" s="221"/>
      <c r="C197" s="145" t="s">
        <v>184</v>
      </c>
      <c r="D197" s="145"/>
      <c r="E197" s="145"/>
      <c r="F197" s="145"/>
      <c r="G197" s="223"/>
      <c r="H197" s="224"/>
    </row>
    <row r="198" spans="1:8" ht="15.75" customHeight="1" hidden="1">
      <c r="A198" s="221"/>
      <c r="B198" s="221"/>
      <c r="C198" s="145" t="s">
        <v>185</v>
      </c>
      <c r="D198" s="145"/>
      <c r="E198" s="145"/>
      <c r="F198" s="145"/>
      <c r="G198"/>
      <c r="H198"/>
    </row>
    <row r="199" spans="1:8" ht="12.75" hidden="1">
      <c r="A199" s="221"/>
      <c r="B199" s="221"/>
      <c r="C199" s="61"/>
      <c r="D199" s="147"/>
      <c r="E199" s="148"/>
      <c r="F199" s="148"/>
      <c r="G199"/>
      <c r="H199"/>
    </row>
    <row r="200" spans="1:8" ht="12.75" hidden="1">
      <c r="A200" s="221"/>
      <c r="B200" s="221"/>
      <c r="C200" s="151" t="s">
        <v>186</v>
      </c>
      <c r="D200" s="151"/>
      <c r="E200" s="151"/>
      <c r="F200" s="151"/>
      <c r="G200"/>
      <c r="H200"/>
    </row>
    <row r="201" spans="1:8" ht="12.75" hidden="1">
      <c r="A201" s="221"/>
      <c r="B201" s="221"/>
      <c r="C201" s="99"/>
      <c r="D201" s="153"/>
      <c r="E201" s="154"/>
      <c r="F201" s="154"/>
      <c r="G201"/>
      <c r="H201"/>
    </row>
    <row r="202" spans="1:8" ht="12.75" hidden="1">
      <c r="A202" s="221"/>
      <c r="B202" s="221"/>
      <c r="C202" s="151" t="s">
        <v>187</v>
      </c>
      <c r="D202" s="151"/>
      <c r="E202" s="151"/>
      <c r="F202" s="151"/>
      <c r="G202"/>
      <c r="H202"/>
    </row>
    <row r="203" spans="1:8" ht="12.75" customHeight="1" hidden="1">
      <c r="A203" s="221"/>
      <c r="B203" s="221"/>
      <c r="C203" s="145" t="s">
        <v>188</v>
      </c>
      <c r="D203" s="145"/>
      <c r="E203" s="145"/>
      <c r="F203" s="145"/>
      <c r="G203"/>
      <c r="H203"/>
    </row>
    <row r="204" spans="1:8" ht="12.75" customHeight="1" hidden="1">
      <c r="A204" s="221"/>
      <c r="B204" s="221"/>
      <c r="C204" s="145" t="s">
        <v>189</v>
      </c>
      <c r="D204" s="145"/>
      <c r="E204" s="145"/>
      <c r="F204" s="145"/>
      <c r="G204"/>
      <c r="H204"/>
    </row>
    <row r="205" spans="1:6" ht="12.75" hidden="1">
      <c r="A205" s="221"/>
      <c r="B205" s="221"/>
      <c r="C205" s="61"/>
      <c r="D205" s="147"/>
      <c r="E205" s="148"/>
      <c r="F205" s="148"/>
    </row>
    <row r="206" spans="3:6" ht="12.75" hidden="1">
      <c r="C206" s="151" t="s">
        <v>190</v>
      </c>
      <c r="D206" s="151"/>
      <c r="E206" s="151"/>
      <c r="F206" s="151"/>
    </row>
    <row r="207" spans="3:6" ht="12.75" hidden="1">
      <c r="C207" s="99"/>
      <c r="D207" s="153"/>
      <c r="E207" s="154"/>
      <c r="F207" s="154"/>
    </row>
    <row r="208" spans="3:6" ht="12.75" hidden="1">
      <c r="C208" s="151" t="s">
        <v>191</v>
      </c>
      <c r="D208" s="151"/>
      <c r="E208" s="151"/>
      <c r="F208" s="151"/>
    </row>
    <row r="209" spans="1:6" ht="12.75">
      <c r="A209" s="284" t="s">
        <v>503</v>
      </c>
      <c r="B209" s="284"/>
      <c r="C209" s="284"/>
      <c r="D209" s="284"/>
      <c r="E209" s="284"/>
      <c r="F209" s="284"/>
    </row>
    <row r="210" spans="1:6" ht="12.75">
      <c r="A210" s="284" t="s">
        <v>578</v>
      </c>
      <c r="B210" s="284"/>
      <c r="C210" s="284"/>
      <c r="D210" s="284"/>
      <c r="E210" s="284"/>
      <c r="F210" s="284"/>
    </row>
  </sheetData>
  <sheetProtection selectLockedCells="1" selectUnlockedCells="1"/>
  <mergeCells count="8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7:A39"/>
    <mergeCell ref="B37:B39"/>
    <mergeCell ref="C37:C39"/>
    <mergeCell ref="D37:D39"/>
    <mergeCell ref="F37:F39"/>
    <mergeCell ref="G37:H37"/>
    <mergeCell ref="G38:G39"/>
    <mergeCell ref="H38:H39"/>
    <mergeCell ref="A46:F46"/>
    <mergeCell ref="A47:F47"/>
    <mergeCell ref="A48:F48"/>
    <mergeCell ref="D51:D53"/>
    <mergeCell ref="G51:H51"/>
    <mergeCell ref="B52:B53"/>
    <mergeCell ref="G52:G53"/>
    <mergeCell ref="H52:H53"/>
    <mergeCell ref="D97:D99"/>
    <mergeCell ref="G97:H97"/>
    <mergeCell ref="B98:B99"/>
    <mergeCell ref="G98:G99"/>
    <mergeCell ref="H98:H99"/>
    <mergeCell ref="G108:H108"/>
    <mergeCell ref="D109:D111"/>
    <mergeCell ref="G109:H109"/>
    <mergeCell ref="B110:B111"/>
    <mergeCell ref="G132:H132"/>
    <mergeCell ref="D133:D135"/>
    <mergeCell ref="G133:H133"/>
    <mergeCell ref="B134:B135"/>
    <mergeCell ref="D154:D156"/>
    <mergeCell ref="G154:H154"/>
    <mergeCell ref="B155:B156"/>
    <mergeCell ref="D165:D167"/>
    <mergeCell ref="F165:F167"/>
    <mergeCell ref="G165:H165"/>
    <mergeCell ref="B166:B167"/>
    <mergeCell ref="D174:D176"/>
    <mergeCell ref="F174:F176"/>
    <mergeCell ref="G174:H174"/>
    <mergeCell ref="B175:B176"/>
    <mergeCell ref="D187:D189"/>
    <mergeCell ref="F187:F189"/>
    <mergeCell ref="G187:H187"/>
    <mergeCell ref="B188:B189"/>
    <mergeCell ref="C197:F197"/>
    <mergeCell ref="C198:F198"/>
    <mergeCell ref="C200:F200"/>
    <mergeCell ref="C202:F202"/>
    <mergeCell ref="C203:F203"/>
    <mergeCell ref="C204:F204"/>
    <mergeCell ref="C206:F206"/>
    <mergeCell ref="C208:F208"/>
  </mergeCells>
  <printOptions/>
  <pageMargins left="0.7" right="0.7" top="0.75" bottom="0.75" header="0.5118055555555555" footer="0.5118055555555555"/>
  <pageSetup horizontalDpi="300" verticalDpi="300" orientation="portrait" paperSize="9" scale="82"/>
  <rowBreaks count="2" manualBreakCount="2">
    <brk id="123" max="255" man="1"/>
    <brk id="1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2"/>
  <sheetViews>
    <sheetView workbookViewId="0" topLeftCell="A1">
      <selection activeCell="A192" sqref="A192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229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6.5</v>
      </c>
      <c r="H9" s="28">
        <f>ROUND(G9*F9,2)</f>
        <v>7393.62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2.9</v>
      </c>
      <c r="H10" s="28">
        <f>ROUND(G10*F10,2)</f>
        <v>4087.9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11481.52</v>
      </c>
    </row>
    <row r="12" spans="1:8" ht="12.75">
      <c r="A12" s="33"/>
      <c r="B12" s="34"/>
      <c r="C12" s="35"/>
      <c r="D12" s="34"/>
      <c r="E12" s="34"/>
      <c r="F12" s="36"/>
      <c r="G12" s="36"/>
      <c r="H12" s="175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229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2.895</v>
      </c>
      <c r="H17" s="28">
        <f>ROUND(G17*F17,2)</f>
        <v>3060.51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v>2827.4865</v>
      </c>
    </row>
    <row r="19" spans="1:8" ht="12.75">
      <c r="A19" s="34"/>
      <c r="B19" s="34"/>
      <c r="C19" s="42"/>
      <c r="D19" s="43"/>
      <c r="E19" s="43"/>
      <c r="F19" s="47"/>
      <c r="G19" s="36"/>
      <c r="H19" s="175"/>
    </row>
    <row r="20" spans="1:8" ht="12.75">
      <c r="A20" s="4" t="s">
        <v>24</v>
      </c>
      <c r="B20" s="5"/>
      <c r="C20" s="6"/>
      <c r="D20" s="7"/>
      <c r="E20" s="7"/>
      <c r="F20" s="49"/>
      <c r="G20" s="36"/>
      <c r="H20" s="10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229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3.834</v>
      </c>
      <c r="H24" s="28">
        <f>ROUND(G24*F24,2)</f>
        <v>5451.53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3.834</v>
      </c>
      <c r="H25" s="28">
        <f>ROUND(G25*F25,2)</f>
        <v>4053.19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v>8054.85</v>
      </c>
    </row>
    <row r="27" spans="1:8" ht="12.75">
      <c r="A27" s="34"/>
      <c r="B27" s="34"/>
      <c r="C27" s="42"/>
      <c r="D27" s="43"/>
      <c r="E27" s="43"/>
      <c r="F27" s="45"/>
      <c r="G27" s="36"/>
      <c r="H27" s="175"/>
    </row>
    <row r="28" spans="1:8" ht="12.75">
      <c r="A28" s="34"/>
      <c r="B28" s="34"/>
      <c r="C28" s="53" t="s">
        <v>30</v>
      </c>
      <c r="D28" s="54"/>
      <c r="E28" s="54"/>
      <c r="F28" s="45"/>
      <c r="G28" s="176"/>
      <c r="H28" s="10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229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6</v>
      </c>
      <c r="H32" s="28">
        <f>ROUND(G32*F32,2)</f>
        <v>161.76</v>
      </c>
    </row>
    <row r="33" spans="1:8" ht="12.75">
      <c r="A33" s="34"/>
      <c r="B33" s="34"/>
      <c r="C33" s="56" t="s">
        <v>19</v>
      </c>
      <c r="D33" s="43"/>
      <c r="E33" s="43"/>
      <c r="F33" s="45"/>
      <c r="G33" s="9"/>
      <c r="H33" s="46">
        <v>161.7</v>
      </c>
    </row>
    <row r="34" spans="1:8" ht="12.75">
      <c r="A34" s="34"/>
      <c r="B34" s="34"/>
      <c r="C34" s="42"/>
      <c r="D34" s="43"/>
      <c r="E34" s="43"/>
      <c r="F34" s="9"/>
      <c r="G34" s="36"/>
      <c r="H34" s="10"/>
    </row>
    <row r="35" spans="1:8" ht="12.75">
      <c r="A35" s="34"/>
      <c r="B35" s="34"/>
      <c r="C35" s="56" t="s">
        <v>36</v>
      </c>
      <c r="D35" s="57"/>
      <c r="E35" s="57"/>
      <c r="F35" s="57"/>
      <c r="G35" s="177"/>
      <c r="H35" s="178"/>
    </row>
    <row r="36" spans="1:8" ht="12.75" customHeight="1">
      <c r="A36" s="11" t="s">
        <v>4</v>
      </c>
      <c r="B36" s="12" t="s">
        <v>5</v>
      </c>
      <c r="C36" s="13" t="s">
        <v>6</v>
      </c>
      <c r="D36" s="14" t="s">
        <v>7</v>
      </c>
      <c r="E36" s="15" t="s">
        <v>8</v>
      </c>
      <c r="F36" s="16" t="s">
        <v>9</v>
      </c>
      <c r="G36" s="17" t="s">
        <v>229</v>
      </c>
      <c r="H36" s="17"/>
    </row>
    <row r="37" spans="1:8" ht="12.75" customHeight="1">
      <c r="A37" s="11"/>
      <c r="B37" s="12"/>
      <c r="C37" s="13"/>
      <c r="D37" s="14"/>
      <c r="E37" s="18" t="s">
        <v>11</v>
      </c>
      <c r="F37" s="16"/>
      <c r="G37" s="19" t="s">
        <v>12</v>
      </c>
      <c r="H37" s="20" t="s">
        <v>13</v>
      </c>
    </row>
    <row r="38" spans="1:8" ht="12.75">
      <c r="A38" s="11"/>
      <c r="B38" s="12"/>
      <c r="C38" s="13"/>
      <c r="D38" s="14"/>
      <c r="E38" s="21" t="s">
        <v>14</v>
      </c>
      <c r="F38" s="16"/>
      <c r="G38" s="19"/>
      <c r="H38" s="20"/>
    </row>
    <row r="39" spans="1:8" ht="12.75">
      <c r="A39" s="38" t="s">
        <v>37</v>
      </c>
      <c r="B39" s="23">
        <v>7</v>
      </c>
      <c r="C39" s="29" t="s">
        <v>194</v>
      </c>
      <c r="D39" s="30" t="s">
        <v>195</v>
      </c>
      <c r="E39" s="59">
        <v>25.41</v>
      </c>
      <c r="F39" s="40">
        <v>31.54</v>
      </c>
      <c r="G39" s="28">
        <v>6</v>
      </c>
      <c r="H39" s="28">
        <f>ROUND(G39*F39,2)</f>
        <v>189.24</v>
      </c>
    </row>
    <row r="40" spans="1:8" ht="12.75">
      <c r="A40" s="34"/>
      <c r="B40" s="34"/>
      <c r="C40" s="42" t="s">
        <v>19</v>
      </c>
      <c r="D40" s="43"/>
      <c r="E40" s="43"/>
      <c r="F40" s="45"/>
      <c r="G40" s="9"/>
      <c r="H40" s="60">
        <v>189.24</v>
      </c>
    </row>
    <row r="41" spans="1:8" ht="12.75">
      <c r="A41" s="34"/>
      <c r="B41" s="34"/>
      <c r="C41" s="42"/>
      <c r="D41" s="43"/>
      <c r="E41" s="43"/>
      <c r="F41" s="45"/>
      <c r="G41" s="36"/>
      <c r="H41" s="175"/>
    </row>
    <row r="42" spans="1:8" ht="12.75">
      <c r="A42" s="43"/>
      <c r="B42" s="43"/>
      <c r="C42" s="61" t="s">
        <v>43</v>
      </c>
      <c r="D42" s="62"/>
      <c r="E42" s="62"/>
      <c r="F42" s="62"/>
      <c r="G42" s="63"/>
      <c r="H42" s="64">
        <f>H40+H33+H26+H18+H11</f>
        <v>22714.7965</v>
      </c>
    </row>
    <row r="44" spans="1:8" ht="12.75">
      <c r="A44" s="3" t="s">
        <v>44</v>
      </c>
      <c r="B44" s="3"/>
      <c r="C44" s="3"/>
      <c r="D44" s="3"/>
      <c r="E44" s="3"/>
      <c r="F44" s="3"/>
      <c r="G44" s="65"/>
      <c r="H44" s="66"/>
    </row>
    <row r="45" spans="1:8" ht="12.75">
      <c r="A45" s="3" t="s">
        <v>45</v>
      </c>
      <c r="B45" s="3"/>
      <c r="C45" s="3"/>
      <c r="D45" s="3"/>
      <c r="E45" s="3"/>
      <c r="F45" s="3"/>
      <c r="G45" s="65"/>
      <c r="H45" s="66"/>
    </row>
    <row r="46" spans="1:8" ht="12.75">
      <c r="A46" s="3" t="s">
        <v>46</v>
      </c>
      <c r="B46" s="3"/>
      <c r="C46" s="3"/>
      <c r="D46" s="3"/>
      <c r="E46" s="3"/>
      <c r="F46" s="3"/>
      <c r="G46" s="65"/>
      <c r="H46" s="66"/>
    </row>
    <row r="47" spans="1:8" ht="12.75">
      <c r="A47" s="161"/>
      <c r="B47" s="162"/>
      <c r="C47" s="163"/>
      <c r="D47" s="161"/>
      <c r="E47" s="161"/>
      <c r="F47" s="134"/>
      <c r="G47" s="134"/>
      <c r="H47" s="48"/>
    </row>
    <row r="48" spans="1:8" ht="12.75">
      <c r="A48" s="67" t="s">
        <v>47</v>
      </c>
      <c r="B48" s="68"/>
      <c r="C48" s="69"/>
      <c r="D48" s="70"/>
      <c r="E48" s="70"/>
      <c r="F48" s="71"/>
      <c r="G48" s="72"/>
      <c r="H48" s="73"/>
    </row>
    <row r="49" spans="1:8" ht="12.75" customHeight="1">
      <c r="A49" s="74" t="s">
        <v>48</v>
      </c>
      <c r="B49" s="74" t="s">
        <v>48</v>
      </c>
      <c r="C49" s="75"/>
      <c r="D49" s="11" t="s">
        <v>49</v>
      </c>
      <c r="E49" s="74" t="s">
        <v>8</v>
      </c>
      <c r="F49" s="130" t="s">
        <v>173</v>
      </c>
      <c r="G49" s="17" t="s">
        <v>229</v>
      </c>
      <c r="H49" s="17"/>
    </row>
    <row r="50" spans="1:8" ht="12.75" customHeight="1">
      <c r="A50" s="77" t="s">
        <v>50</v>
      </c>
      <c r="B50" s="78" t="s">
        <v>51</v>
      </c>
      <c r="C50" s="79" t="s">
        <v>6</v>
      </c>
      <c r="D50" s="11"/>
      <c r="E50" s="77" t="s">
        <v>11</v>
      </c>
      <c r="F50" s="130"/>
      <c r="G50" s="81" t="s">
        <v>12</v>
      </c>
      <c r="H50" s="82" t="s">
        <v>13</v>
      </c>
    </row>
    <row r="51" spans="1:8" ht="12.75">
      <c r="A51" s="83" t="s">
        <v>53</v>
      </c>
      <c r="B51" s="78"/>
      <c r="C51" s="84"/>
      <c r="D51" s="11"/>
      <c r="E51" s="83" t="s">
        <v>14</v>
      </c>
      <c r="F51" s="130"/>
      <c r="G51" s="81"/>
      <c r="H51" s="82"/>
    </row>
    <row r="52" spans="1:8" ht="12.75">
      <c r="A52" s="22" t="s">
        <v>15</v>
      </c>
      <c r="B52" s="86"/>
      <c r="C52" s="87" t="s">
        <v>196</v>
      </c>
      <c r="D52" s="88" t="s">
        <v>33</v>
      </c>
      <c r="E52" s="31"/>
      <c r="F52" s="31"/>
      <c r="G52" s="26"/>
      <c r="H52" s="164"/>
    </row>
    <row r="53" spans="1:8" ht="12.75">
      <c r="A53" s="22" t="s">
        <v>15</v>
      </c>
      <c r="B53" s="86">
        <v>13</v>
      </c>
      <c r="C53" s="89" t="s">
        <v>197</v>
      </c>
      <c r="D53" s="88"/>
      <c r="E53" s="31">
        <v>1658.3</v>
      </c>
      <c r="F53" s="90">
        <v>602.23</v>
      </c>
      <c r="G53" s="28">
        <v>1</v>
      </c>
      <c r="H53" s="28">
        <f aca="true" t="shared" si="0" ref="H53:H59">ROUND(G53*F53,2)</f>
        <v>602.23</v>
      </c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>
        <v>0</v>
      </c>
      <c r="G54" s="28">
        <v>0</v>
      </c>
      <c r="H54" s="28">
        <f t="shared" si="0"/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696.18</v>
      </c>
      <c r="G55" s="28">
        <v>14</v>
      </c>
      <c r="H55" s="28">
        <f t="shared" si="0"/>
        <v>9746.52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744.93</v>
      </c>
      <c r="G56" s="28">
        <v>7.5</v>
      </c>
      <c r="H56" s="28">
        <f t="shared" si="0"/>
        <v>5586.98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807.72</v>
      </c>
      <c r="G57" s="28">
        <v>3</v>
      </c>
      <c r="H57" s="28">
        <f t="shared" si="0"/>
        <v>2423.16</v>
      </c>
    </row>
    <row r="58" spans="1:8" ht="12.75">
      <c r="A58" s="22" t="s">
        <v>15</v>
      </c>
      <c r="B58" s="86">
        <v>19</v>
      </c>
      <c r="C58" s="89" t="s">
        <v>60</v>
      </c>
      <c r="D58" s="88"/>
      <c r="E58" s="31">
        <v>177.05</v>
      </c>
      <c r="F58" s="90">
        <v>1002.72</v>
      </c>
      <c r="G58" s="28">
        <v>3</v>
      </c>
      <c r="H58" s="28">
        <f t="shared" si="0"/>
        <v>3008.16</v>
      </c>
    </row>
    <row r="59" spans="1:8" ht="12.75">
      <c r="A59" s="22" t="s">
        <v>15</v>
      </c>
      <c r="B59" s="86">
        <v>24</v>
      </c>
      <c r="C59" s="89" t="s">
        <v>63</v>
      </c>
      <c r="D59" s="88"/>
      <c r="E59" s="31">
        <v>296.26</v>
      </c>
      <c r="F59" s="90">
        <v>1038.18</v>
      </c>
      <c r="G59" s="28">
        <v>6</v>
      </c>
      <c r="H59" s="28">
        <f t="shared" si="0"/>
        <v>6229.08</v>
      </c>
    </row>
    <row r="60" spans="1:8" ht="12.75">
      <c r="A60" s="22" t="s">
        <v>15</v>
      </c>
      <c r="B60" s="86"/>
      <c r="C60" s="87" t="s">
        <v>65</v>
      </c>
      <c r="D60" s="88" t="s">
        <v>55</v>
      </c>
      <c r="E60" s="31"/>
      <c r="F60" s="31"/>
      <c r="G60" s="26"/>
      <c r="H60" s="165"/>
    </row>
    <row r="61" spans="1:8" ht="12.75">
      <c r="A61" s="22" t="s">
        <v>15</v>
      </c>
      <c r="B61" s="86">
        <v>32</v>
      </c>
      <c r="C61" s="89" t="s">
        <v>66</v>
      </c>
      <c r="D61" s="88"/>
      <c r="E61" s="31">
        <v>659.42</v>
      </c>
      <c r="F61" s="90">
        <v>1294.38</v>
      </c>
      <c r="G61" s="28">
        <v>1</v>
      </c>
      <c r="H61" s="28">
        <f>ROUND(G61*F61,2)</f>
        <v>1294.38</v>
      </c>
    </row>
    <row r="62" spans="1:8" ht="12.75">
      <c r="A62" s="22" t="s">
        <v>15</v>
      </c>
      <c r="B62" s="86"/>
      <c r="C62" s="87" t="s">
        <v>67</v>
      </c>
      <c r="D62" s="88" t="s">
        <v>55</v>
      </c>
      <c r="E62" s="31"/>
      <c r="F62" s="31">
        <v>0</v>
      </c>
      <c r="G62" s="26"/>
      <c r="H62" s="164"/>
    </row>
    <row r="63" spans="1:8" ht="12.75">
      <c r="A63" s="22" t="s">
        <v>15</v>
      </c>
      <c r="B63" s="86">
        <v>34</v>
      </c>
      <c r="C63" s="89" t="s">
        <v>66</v>
      </c>
      <c r="D63" s="88"/>
      <c r="E63" s="31">
        <v>308.32</v>
      </c>
      <c r="F63" s="90">
        <v>1152.8</v>
      </c>
      <c r="G63" s="28">
        <v>10</v>
      </c>
      <c r="H63" s="28">
        <f>ROUND(G63*F63,2)</f>
        <v>11528</v>
      </c>
    </row>
    <row r="64" spans="1:8" ht="12.75">
      <c r="A64" s="22" t="s">
        <v>15</v>
      </c>
      <c r="B64" s="86">
        <v>35</v>
      </c>
      <c r="C64" s="87" t="s">
        <v>68</v>
      </c>
      <c r="D64" s="88" t="s">
        <v>69</v>
      </c>
      <c r="E64" s="31">
        <v>13.1</v>
      </c>
      <c r="F64" s="90">
        <v>175.66</v>
      </c>
      <c r="G64" s="28">
        <v>5</v>
      </c>
      <c r="H64" s="28">
        <f>ROUND(G64*F64,2)</f>
        <v>878.3</v>
      </c>
    </row>
    <row r="65" spans="1:8" ht="12.75">
      <c r="A65" s="22" t="s">
        <v>15</v>
      </c>
      <c r="B65" s="86"/>
      <c r="C65" s="87" t="s">
        <v>70</v>
      </c>
      <c r="D65" s="88" t="s">
        <v>71</v>
      </c>
      <c r="E65" s="31"/>
      <c r="F65" s="31"/>
      <c r="G65" s="26"/>
      <c r="H65" s="165"/>
    </row>
    <row r="66" spans="1:8" ht="12.75">
      <c r="A66" s="22" t="s">
        <v>15</v>
      </c>
      <c r="B66" s="86">
        <v>40</v>
      </c>
      <c r="C66" s="89" t="s">
        <v>72</v>
      </c>
      <c r="D66" s="88"/>
      <c r="E66" s="31">
        <v>70.92</v>
      </c>
      <c r="F66" s="90">
        <v>256.17</v>
      </c>
      <c r="G66" s="28">
        <v>5</v>
      </c>
      <c r="H66" s="28">
        <f>ROUND(G66*F66,2)</f>
        <v>1280.85</v>
      </c>
    </row>
    <row r="67" spans="1:8" ht="12.75">
      <c r="A67" s="22" t="s">
        <v>15</v>
      </c>
      <c r="B67" s="86">
        <v>53</v>
      </c>
      <c r="C67" s="87" t="s">
        <v>78</v>
      </c>
      <c r="D67" s="88" t="s">
        <v>33</v>
      </c>
      <c r="E67" s="31">
        <v>92.22</v>
      </c>
      <c r="F67" s="90">
        <v>280.13</v>
      </c>
      <c r="G67" s="28">
        <v>8</v>
      </c>
      <c r="H67" s="28">
        <f>ROUND(G67*F67,2)</f>
        <v>2241.04</v>
      </c>
    </row>
    <row r="68" spans="1:8" ht="12.75">
      <c r="A68" s="22" t="s">
        <v>15</v>
      </c>
      <c r="B68" s="86">
        <v>54</v>
      </c>
      <c r="C68" s="87" t="s">
        <v>79</v>
      </c>
      <c r="D68" s="88" t="s">
        <v>33</v>
      </c>
      <c r="E68" s="31">
        <v>245.01</v>
      </c>
      <c r="F68" s="90">
        <v>492.88</v>
      </c>
      <c r="G68" s="28">
        <v>4</v>
      </c>
      <c r="H68" s="28">
        <f>ROUND(G68*F68,2)</f>
        <v>1971.52</v>
      </c>
    </row>
    <row r="69" spans="1:8" ht="12.75">
      <c r="A69" s="22" t="s">
        <v>15</v>
      </c>
      <c r="B69" s="86"/>
      <c r="C69" s="87" t="s">
        <v>82</v>
      </c>
      <c r="D69" s="88" t="s">
        <v>39</v>
      </c>
      <c r="E69" s="31"/>
      <c r="F69" s="31"/>
      <c r="G69" s="26"/>
      <c r="H69" s="164"/>
    </row>
    <row r="70" spans="1:8" ht="12.75">
      <c r="A70" s="22" t="s">
        <v>15</v>
      </c>
      <c r="B70" s="86">
        <v>58</v>
      </c>
      <c r="C70" s="89" t="s">
        <v>83</v>
      </c>
      <c r="D70" s="88"/>
      <c r="E70" s="31">
        <v>108.4</v>
      </c>
      <c r="F70" s="90">
        <v>345.45</v>
      </c>
      <c r="G70" s="28">
        <v>2</v>
      </c>
      <c r="H70" s="28">
        <f aca="true" t="shared" si="1" ref="H70:H83">ROUND(G70*F70,2)</f>
        <v>690.9</v>
      </c>
    </row>
    <row r="71" spans="1:8" ht="12.75">
      <c r="A71" s="38" t="s">
        <v>15</v>
      </c>
      <c r="B71" s="86">
        <v>66</v>
      </c>
      <c r="C71" s="87" t="s">
        <v>84</v>
      </c>
      <c r="D71" s="88" t="s">
        <v>33</v>
      </c>
      <c r="E71" s="31">
        <v>21.59</v>
      </c>
      <c r="F71" s="90">
        <v>137.36</v>
      </c>
      <c r="G71" s="28">
        <v>8</v>
      </c>
      <c r="H71" s="28">
        <f t="shared" si="1"/>
        <v>1098.88</v>
      </c>
    </row>
    <row r="72" spans="1:8" ht="12.75">
      <c r="A72" s="38" t="s">
        <v>15</v>
      </c>
      <c r="B72" s="92">
        <v>67</v>
      </c>
      <c r="C72" s="87" t="s">
        <v>85</v>
      </c>
      <c r="D72" s="88" t="s">
        <v>33</v>
      </c>
      <c r="E72" s="31">
        <v>11.31</v>
      </c>
      <c r="F72" s="90">
        <v>57.34</v>
      </c>
      <c r="G72" s="28">
        <v>8</v>
      </c>
      <c r="H72" s="28">
        <f t="shared" si="1"/>
        <v>458.72</v>
      </c>
    </row>
    <row r="73" spans="1:8" ht="12.75">
      <c r="A73" s="38" t="s">
        <v>15</v>
      </c>
      <c r="B73" s="86">
        <v>88</v>
      </c>
      <c r="C73" s="87" t="s">
        <v>200</v>
      </c>
      <c r="D73" s="93" t="s">
        <v>71</v>
      </c>
      <c r="E73" s="59">
        <v>175.44</v>
      </c>
      <c r="F73" s="90">
        <v>791.04</v>
      </c>
      <c r="G73" s="28">
        <v>3</v>
      </c>
      <c r="H73" s="28">
        <f t="shared" si="1"/>
        <v>2373.12</v>
      </c>
    </row>
    <row r="74" spans="1:8" ht="12.75">
      <c r="A74" s="38" t="s">
        <v>15</v>
      </c>
      <c r="B74" s="86">
        <v>90</v>
      </c>
      <c r="C74" s="87" t="s">
        <v>90</v>
      </c>
      <c r="D74" s="93" t="s">
        <v>91</v>
      </c>
      <c r="E74" s="59">
        <v>140.87</v>
      </c>
      <c r="F74" s="90">
        <v>641.96</v>
      </c>
      <c r="G74" s="28">
        <v>12</v>
      </c>
      <c r="H74" s="28">
        <f t="shared" si="1"/>
        <v>7703.52</v>
      </c>
    </row>
    <row r="75" spans="1:8" ht="12.75">
      <c r="A75" s="38" t="s">
        <v>15</v>
      </c>
      <c r="B75" s="92">
        <v>91</v>
      </c>
      <c r="C75" s="87" t="s">
        <v>92</v>
      </c>
      <c r="D75" s="93" t="s">
        <v>41</v>
      </c>
      <c r="E75" s="59"/>
      <c r="F75" s="90">
        <v>117.41</v>
      </c>
      <c r="G75" s="28">
        <v>4</v>
      </c>
      <c r="H75" s="28">
        <f t="shared" si="1"/>
        <v>469.64</v>
      </c>
    </row>
    <row r="76" spans="1:8" ht="12.75">
      <c r="A76" s="38" t="s">
        <v>96</v>
      </c>
      <c r="B76" s="94">
        <v>111</v>
      </c>
      <c r="C76" s="29" t="s">
        <v>99</v>
      </c>
      <c r="D76" s="30" t="s">
        <v>100</v>
      </c>
      <c r="E76" s="95"/>
      <c r="F76" s="90">
        <v>0</v>
      </c>
      <c r="G76" s="28">
        <v>0</v>
      </c>
      <c r="H76" s="28">
        <f t="shared" si="1"/>
        <v>0</v>
      </c>
    </row>
    <row r="77" spans="1:8" ht="12.75">
      <c r="A77" s="38" t="s">
        <v>96</v>
      </c>
      <c r="B77" s="94">
        <v>112</v>
      </c>
      <c r="C77" s="96" t="s">
        <v>101</v>
      </c>
      <c r="D77" s="30" t="s">
        <v>102</v>
      </c>
      <c r="E77" s="95">
        <v>12.03</v>
      </c>
      <c r="F77" s="90">
        <v>150.67</v>
      </c>
      <c r="G77" s="28">
        <v>8</v>
      </c>
      <c r="H77" s="28">
        <f t="shared" si="1"/>
        <v>1205.36</v>
      </c>
    </row>
    <row r="78" spans="1:8" ht="12.75">
      <c r="A78" s="38" t="s">
        <v>96</v>
      </c>
      <c r="B78" s="94"/>
      <c r="C78" s="29" t="s">
        <v>103</v>
      </c>
      <c r="D78" s="30"/>
      <c r="E78" s="95"/>
      <c r="F78" s="95">
        <v>244.22</v>
      </c>
      <c r="G78" s="28">
        <v>355.78</v>
      </c>
      <c r="H78" s="28">
        <f t="shared" si="1"/>
        <v>86888.59</v>
      </c>
    </row>
    <row r="79" spans="1:8" ht="12.75">
      <c r="A79" s="38" t="s">
        <v>96</v>
      </c>
      <c r="B79" s="94">
        <v>116</v>
      </c>
      <c r="C79" s="29" t="s">
        <v>104</v>
      </c>
      <c r="D79" s="30" t="s">
        <v>102</v>
      </c>
      <c r="E79" s="95">
        <v>4.24</v>
      </c>
      <c r="F79" s="90">
        <v>0</v>
      </c>
      <c r="G79" s="28">
        <v>0</v>
      </c>
      <c r="H79" s="28">
        <f t="shared" si="1"/>
        <v>0</v>
      </c>
    </row>
    <row r="80" spans="1:8" ht="12.75">
      <c r="A80" s="38" t="s">
        <v>96</v>
      </c>
      <c r="B80" s="94"/>
      <c r="C80" s="96" t="s">
        <v>105</v>
      </c>
      <c r="D80" s="30" t="s">
        <v>230</v>
      </c>
      <c r="E80" s="95"/>
      <c r="F80" s="95">
        <v>69.02</v>
      </c>
      <c r="G80" s="28">
        <v>2</v>
      </c>
      <c r="H80" s="28">
        <f t="shared" si="1"/>
        <v>138.04</v>
      </c>
    </row>
    <row r="81" spans="1:8" ht="12.75">
      <c r="A81" s="38" t="s">
        <v>96</v>
      </c>
      <c r="B81" s="94">
        <v>118</v>
      </c>
      <c r="C81" s="29" t="s">
        <v>107</v>
      </c>
      <c r="D81" s="30"/>
      <c r="E81" s="95">
        <v>3.85</v>
      </c>
      <c r="F81" s="90">
        <v>0</v>
      </c>
      <c r="G81" s="28">
        <v>0</v>
      </c>
      <c r="H81" s="28">
        <f t="shared" si="1"/>
        <v>0</v>
      </c>
    </row>
    <row r="82" spans="1:8" ht="12.75">
      <c r="A82" s="38" t="s">
        <v>96</v>
      </c>
      <c r="B82" s="94">
        <v>119</v>
      </c>
      <c r="C82" s="96" t="s">
        <v>231</v>
      </c>
      <c r="D82" s="30" t="s">
        <v>232</v>
      </c>
      <c r="E82" s="95">
        <v>1.58</v>
      </c>
      <c r="F82" s="90">
        <v>84.66</v>
      </c>
      <c r="G82" s="28">
        <v>1</v>
      </c>
      <c r="H82" s="28">
        <f t="shared" si="1"/>
        <v>84.66</v>
      </c>
    </row>
    <row r="83" spans="1:8" ht="12.75">
      <c r="A83" s="38" t="s">
        <v>15</v>
      </c>
      <c r="B83" s="86">
        <v>132</v>
      </c>
      <c r="C83" s="87" t="s">
        <v>233</v>
      </c>
      <c r="D83" s="93" t="s">
        <v>41</v>
      </c>
      <c r="E83" s="59">
        <v>954.31</v>
      </c>
      <c r="F83" s="90">
        <v>1744.42</v>
      </c>
      <c r="G83" s="28">
        <v>6</v>
      </c>
      <c r="H83" s="28">
        <f t="shared" si="1"/>
        <v>10466.52</v>
      </c>
    </row>
    <row r="84" spans="1:8" ht="12.75">
      <c r="A84" s="97"/>
      <c r="B84" s="98"/>
      <c r="C84" s="99"/>
      <c r="D84" s="100"/>
      <c r="E84" s="2"/>
      <c r="F84" s="107"/>
      <c r="G84" s="101"/>
      <c r="H84" s="37">
        <f>SUM(H53:H83)</f>
        <v>158368.17</v>
      </c>
    </row>
    <row r="85" spans="1:8" ht="12.75">
      <c r="A85" s="97"/>
      <c r="B85" s="98"/>
      <c r="C85" s="35"/>
      <c r="D85" s="100"/>
      <c r="E85" s="2"/>
      <c r="F85" s="2"/>
      <c r="G85" s="101"/>
      <c r="H85" s="10"/>
    </row>
    <row r="86" spans="1:8" ht="12.75">
      <c r="A86" s="97"/>
      <c r="B86" s="98"/>
      <c r="C86" s="179"/>
      <c r="D86" s="98"/>
      <c r="E86" s="2"/>
      <c r="F86" s="2"/>
      <c r="G86" s="177"/>
      <c r="H86" s="178"/>
    </row>
    <row r="87" spans="1:8" ht="12.75">
      <c r="A87" s="67" t="s">
        <v>112</v>
      </c>
      <c r="B87" s="68"/>
      <c r="C87" s="69"/>
      <c r="D87" s="70"/>
      <c r="E87" s="70"/>
      <c r="F87" s="71"/>
      <c r="G87" s="100"/>
      <c r="H87" s="73"/>
    </row>
    <row r="88" spans="1:8" ht="12.75" customHeight="1">
      <c r="A88" s="74" t="s">
        <v>48</v>
      </c>
      <c r="B88" s="74" t="s">
        <v>48</v>
      </c>
      <c r="C88" s="75"/>
      <c r="D88" s="11" t="s">
        <v>49</v>
      </c>
      <c r="E88" s="74" t="s">
        <v>8</v>
      </c>
      <c r="F88" s="130" t="s">
        <v>173</v>
      </c>
      <c r="G88" s="17" t="s">
        <v>229</v>
      </c>
      <c r="H88" s="17"/>
    </row>
    <row r="89" spans="1:8" ht="12.75" customHeight="1">
      <c r="A89" s="77" t="s">
        <v>50</v>
      </c>
      <c r="B89" s="78" t="s">
        <v>51</v>
      </c>
      <c r="C89" s="79" t="s">
        <v>6</v>
      </c>
      <c r="D89" s="11"/>
      <c r="E89" s="77" t="s">
        <v>11</v>
      </c>
      <c r="F89" s="130"/>
      <c r="G89" s="81" t="s">
        <v>12</v>
      </c>
      <c r="H89" s="82" t="s">
        <v>13</v>
      </c>
    </row>
    <row r="90" spans="1:8" ht="12.75">
      <c r="A90" s="83" t="s">
        <v>53</v>
      </c>
      <c r="B90" s="78"/>
      <c r="C90" s="84"/>
      <c r="D90" s="11"/>
      <c r="E90" s="83" t="s">
        <v>14</v>
      </c>
      <c r="F90" s="130"/>
      <c r="G90" s="81"/>
      <c r="H90" s="82"/>
    </row>
    <row r="91" spans="1:8" ht="12.75">
      <c r="A91" s="38" t="s">
        <v>21</v>
      </c>
      <c r="B91" s="92">
        <v>19</v>
      </c>
      <c r="C91" s="87" t="s">
        <v>234</v>
      </c>
      <c r="D91" s="88" t="s">
        <v>126</v>
      </c>
      <c r="E91" s="31">
        <v>37.02</v>
      </c>
      <c r="F91" s="31">
        <v>67.48</v>
      </c>
      <c r="G91" s="28">
        <v>10</v>
      </c>
      <c r="H91" s="28">
        <f aca="true" t="shared" si="2" ref="H91:H100">ROUND(G91*F91,2)</f>
        <v>674.8</v>
      </c>
    </row>
    <row r="92" spans="1:8" ht="12.75">
      <c r="A92" s="38" t="s">
        <v>21</v>
      </c>
      <c r="B92" s="92">
        <v>29</v>
      </c>
      <c r="C92" s="87" t="s">
        <v>235</v>
      </c>
      <c r="D92" s="88" t="s">
        <v>126</v>
      </c>
      <c r="E92" s="31">
        <v>38.51</v>
      </c>
      <c r="F92" s="31">
        <v>230.39</v>
      </c>
      <c r="G92" s="28">
        <v>41.8</v>
      </c>
      <c r="H92" s="28">
        <f t="shared" si="2"/>
        <v>9630.3</v>
      </c>
    </row>
    <row r="93" spans="1:8" ht="12.75">
      <c r="A93" s="38" t="s">
        <v>21</v>
      </c>
      <c r="B93" s="92">
        <v>30</v>
      </c>
      <c r="C93" s="87" t="s">
        <v>236</v>
      </c>
      <c r="D93" s="88" t="s">
        <v>167</v>
      </c>
      <c r="E93" s="31">
        <v>77.92</v>
      </c>
      <c r="F93" s="31">
        <v>182.34</v>
      </c>
      <c r="G93" s="28">
        <v>80.4</v>
      </c>
      <c r="H93" s="28">
        <f t="shared" si="2"/>
        <v>14660.14</v>
      </c>
    </row>
    <row r="94" spans="1:8" ht="12.75">
      <c r="A94" s="38" t="s">
        <v>21</v>
      </c>
      <c r="B94" s="92">
        <v>46</v>
      </c>
      <c r="C94" s="87" t="s">
        <v>237</v>
      </c>
      <c r="D94" s="88" t="s">
        <v>238</v>
      </c>
      <c r="E94" s="40">
        <v>2510.98</v>
      </c>
      <c r="F94" s="40">
        <v>3593.49</v>
      </c>
      <c r="G94" s="28">
        <v>1</v>
      </c>
      <c r="H94" s="28">
        <f t="shared" si="2"/>
        <v>3593.49</v>
      </c>
    </row>
    <row r="95" spans="1:8" ht="12.75">
      <c r="A95" s="38" t="s">
        <v>21</v>
      </c>
      <c r="B95" s="92">
        <v>51</v>
      </c>
      <c r="C95" s="87" t="s">
        <v>115</v>
      </c>
      <c r="D95" s="88" t="s">
        <v>116</v>
      </c>
      <c r="E95" s="40">
        <v>214.3</v>
      </c>
      <c r="F95" s="40">
        <v>397</v>
      </c>
      <c r="G95" s="28">
        <v>9</v>
      </c>
      <c r="H95" s="28">
        <f t="shared" si="2"/>
        <v>3573</v>
      </c>
    </row>
    <row r="96" spans="1:8" ht="12.75">
      <c r="A96" s="38" t="s">
        <v>21</v>
      </c>
      <c r="B96" s="86">
        <v>55</v>
      </c>
      <c r="C96" s="87" t="s">
        <v>239</v>
      </c>
      <c r="D96" s="115" t="s">
        <v>116</v>
      </c>
      <c r="E96" s="40">
        <v>178.56</v>
      </c>
      <c r="F96" s="40">
        <v>245.65</v>
      </c>
      <c r="G96" s="28">
        <v>13</v>
      </c>
      <c r="H96" s="28">
        <f t="shared" si="2"/>
        <v>3193.45</v>
      </c>
    </row>
    <row r="97" spans="1:8" ht="12.75">
      <c r="A97" s="38" t="s">
        <v>21</v>
      </c>
      <c r="B97" s="86">
        <v>56</v>
      </c>
      <c r="C97" s="87" t="s">
        <v>240</v>
      </c>
      <c r="D97" s="115" t="s">
        <v>116</v>
      </c>
      <c r="E97" s="40">
        <v>263.45</v>
      </c>
      <c r="F97" s="40">
        <v>331.74</v>
      </c>
      <c r="G97" s="28">
        <v>12</v>
      </c>
      <c r="H97" s="28">
        <f t="shared" si="2"/>
        <v>3980.88</v>
      </c>
    </row>
    <row r="98" spans="1:8" ht="12.75">
      <c r="A98" s="38" t="s">
        <v>21</v>
      </c>
      <c r="B98" s="86">
        <v>61</v>
      </c>
      <c r="C98" s="29" t="s">
        <v>241</v>
      </c>
      <c r="D98" s="30" t="s">
        <v>242</v>
      </c>
      <c r="E98" s="95"/>
      <c r="F98" s="95">
        <v>84.65</v>
      </c>
      <c r="G98" s="28">
        <v>34</v>
      </c>
      <c r="H98" s="28">
        <f t="shared" si="2"/>
        <v>2878.1</v>
      </c>
    </row>
    <row r="99" spans="1:8" ht="12.75">
      <c r="A99" s="38" t="s">
        <v>21</v>
      </c>
      <c r="B99" s="86">
        <v>63</v>
      </c>
      <c r="C99" s="29" t="s">
        <v>117</v>
      </c>
      <c r="D99" s="30" t="s">
        <v>118</v>
      </c>
      <c r="E99" s="95"/>
      <c r="F99" s="95">
        <v>1358.03</v>
      </c>
      <c r="G99" s="28">
        <v>0.5</v>
      </c>
      <c r="H99" s="28">
        <f t="shared" si="2"/>
        <v>679.02</v>
      </c>
    </row>
    <row r="100" spans="1:8" ht="12.75">
      <c r="A100" s="22"/>
      <c r="B100" s="86"/>
      <c r="C100" s="105" t="s">
        <v>243</v>
      </c>
      <c r="D100" s="115" t="s">
        <v>116</v>
      </c>
      <c r="E100" s="40">
        <v>178.56</v>
      </c>
      <c r="F100" s="40">
        <v>526.796011758</v>
      </c>
      <c r="G100" s="28">
        <v>48</v>
      </c>
      <c r="H100" s="28">
        <f t="shared" si="2"/>
        <v>25286.21</v>
      </c>
    </row>
    <row r="101" spans="1:8" ht="12.75">
      <c r="A101" s="98"/>
      <c r="B101" s="98"/>
      <c r="C101" s="42" t="s">
        <v>19</v>
      </c>
      <c r="D101" s="106"/>
      <c r="E101" s="2"/>
      <c r="F101" s="2"/>
      <c r="G101" s="107"/>
      <c r="H101" s="108">
        <f>SUM(H91:H100)</f>
        <v>68149.39</v>
      </c>
    </row>
    <row r="102" spans="1:8" ht="12.75">
      <c r="A102" s="98"/>
      <c r="B102" s="98"/>
      <c r="C102" s="42"/>
      <c r="D102" s="106"/>
      <c r="E102" s="2"/>
      <c r="F102" s="2"/>
      <c r="G102" s="107"/>
      <c r="H102" s="48"/>
    </row>
    <row r="103" spans="1:8" ht="12.75">
      <c r="A103" s="100"/>
      <c r="B103" s="98"/>
      <c r="C103" s="180"/>
      <c r="D103" s="114"/>
      <c r="E103" s="114"/>
      <c r="F103" s="57"/>
      <c r="G103" s="57"/>
      <c r="H103" s="58"/>
    </row>
    <row r="104" spans="1:8" ht="12.75">
      <c r="A104" s="67" t="s">
        <v>122</v>
      </c>
      <c r="B104" s="68"/>
      <c r="C104" s="69"/>
      <c r="D104" s="70"/>
      <c r="E104" s="70"/>
      <c r="F104" s="109"/>
      <c r="G104" s="110"/>
      <c r="H104" s="111"/>
    </row>
    <row r="105" spans="1:8" ht="12.75" customHeight="1">
      <c r="A105" s="74" t="s">
        <v>48</v>
      </c>
      <c r="B105" s="74" t="s">
        <v>48</v>
      </c>
      <c r="C105" s="75"/>
      <c r="D105" s="11" t="s">
        <v>49</v>
      </c>
      <c r="E105" s="74" t="s">
        <v>8</v>
      </c>
      <c r="F105" s="130" t="s">
        <v>173</v>
      </c>
      <c r="G105" s="17" t="s">
        <v>229</v>
      </c>
      <c r="H105" s="17"/>
    </row>
    <row r="106" spans="1:8" ht="12.75" customHeight="1">
      <c r="A106" s="77" t="s">
        <v>50</v>
      </c>
      <c r="B106" s="78" t="s">
        <v>51</v>
      </c>
      <c r="C106" s="79" t="s">
        <v>6</v>
      </c>
      <c r="D106" s="11"/>
      <c r="E106" s="77" t="s">
        <v>11</v>
      </c>
      <c r="F106" s="130"/>
      <c r="G106" s="81" t="s">
        <v>12</v>
      </c>
      <c r="H106" s="82" t="s">
        <v>13</v>
      </c>
    </row>
    <row r="107" spans="1:8" ht="12.75">
      <c r="A107" s="83" t="s">
        <v>53</v>
      </c>
      <c r="B107" s="78"/>
      <c r="C107" s="84"/>
      <c r="D107" s="11"/>
      <c r="E107" s="83" t="s">
        <v>14</v>
      </c>
      <c r="F107" s="130"/>
      <c r="G107" s="81"/>
      <c r="H107" s="82"/>
    </row>
    <row r="108" spans="1:8" ht="12.75">
      <c r="A108" s="112" t="s">
        <v>25</v>
      </c>
      <c r="B108" s="113">
        <v>1</v>
      </c>
      <c r="C108" s="87" t="s">
        <v>244</v>
      </c>
      <c r="D108" s="88" t="s">
        <v>217</v>
      </c>
      <c r="E108" s="31">
        <v>35.71</v>
      </c>
      <c r="F108" s="31">
        <v>221.06</v>
      </c>
      <c r="G108" s="28">
        <v>2</v>
      </c>
      <c r="H108" s="28">
        <f aca="true" t="shared" si="3" ref="H108:H114">ROUND(G108*F108,2)</f>
        <v>442.12</v>
      </c>
    </row>
    <row r="109" spans="1:8" ht="12.75">
      <c r="A109" s="112" t="s">
        <v>25</v>
      </c>
      <c r="B109" s="113">
        <v>38</v>
      </c>
      <c r="C109" s="87" t="s">
        <v>208</v>
      </c>
      <c r="D109" s="88" t="s">
        <v>209</v>
      </c>
      <c r="E109" s="31">
        <v>243.03</v>
      </c>
      <c r="F109" s="31">
        <v>1172.26</v>
      </c>
      <c r="G109" s="28">
        <v>1</v>
      </c>
      <c r="H109" s="28">
        <f t="shared" si="3"/>
        <v>1172.26</v>
      </c>
    </row>
    <row r="110" spans="1:8" ht="12.75">
      <c r="A110" s="112" t="s">
        <v>25</v>
      </c>
      <c r="B110" s="113">
        <v>48</v>
      </c>
      <c r="C110" s="87" t="s">
        <v>212</v>
      </c>
      <c r="D110" s="88" t="s">
        <v>126</v>
      </c>
      <c r="E110" s="31">
        <v>103.72</v>
      </c>
      <c r="F110" s="31">
        <v>167.79</v>
      </c>
      <c r="G110" s="28">
        <v>4</v>
      </c>
      <c r="H110" s="28">
        <f t="shared" si="3"/>
        <v>671.16</v>
      </c>
    </row>
    <row r="111" spans="1:8" ht="12.75">
      <c r="A111" s="112" t="s">
        <v>25</v>
      </c>
      <c r="B111" s="91">
        <v>135</v>
      </c>
      <c r="C111" s="105" t="s">
        <v>245</v>
      </c>
      <c r="D111" s="88" t="s">
        <v>246</v>
      </c>
      <c r="E111" s="31">
        <v>42.01</v>
      </c>
      <c r="F111" s="31">
        <v>103.22</v>
      </c>
      <c r="G111" s="28">
        <v>15</v>
      </c>
      <c r="H111" s="28">
        <f t="shared" si="3"/>
        <v>1548.3</v>
      </c>
    </row>
    <row r="112" spans="1:8" ht="12.75">
      <c r="A112" s="112" t="s">
        <v>25</v>
      </c>
      <c r="B112" s="91">
        <v>137</v>
      </c>
      <c r="C112" s="105" t="s">
        <v>218</v>
      </c>
      <c r="D112" s="88" t="s">
        <v>219</v>
      </c>
      <c r="E112" s="31"/>
      <c r="F112" s="31">
        <v>19.58</v>
      </c>
      <c r="G112" s="28">
        <v>4</v>
      </c>
      <c r="H112" s="28">
        <f t="shared" si="3"/>
        <v>78.32</v>
      </c>
    </row>
    <row r="113" spans="1:8" ht="12.75">
      <c r="A113" s="112" t="s">
        <v>25</v>
      </c>
      <c r="B113" s="91">
        <v>138</v>
      </c>
      <c r="C113" s="105" t="s">
        <v>220</v>
      </c>
      <c r="D113" s="88" t="s">
        <v>221</v>
      </c>
      <c r="E113" s="31">
        <v>37.84</v>
      </c>
      <c r="F113" s="31">
        <v>104.42</v>
      </c>
      <c r="G113" s="28">
        <v>4</v>
      </c>
      <c r="H113" s="28">
        <f t="shared" si="3"/>
        <v>417.68</v>
      </c>
    </row>
    <row r="114" spans="1:8" ht="12.75">
      <c r="A114" s="112" t="s">
        <v>139</v>
      </c>
      <c r="B114" s="91">
        <v>141</v>
      </c>
      <c r="C114" s="105" t="s">
        <v>247</v>
      </c>
      <c r="D114" s="88" t="s">
        <v>126</v>
      </c>
      <c r="E114" s="31">
        <v>373.93</v>
      </c>
      <c r="F114" s="31">
        <v>565.06</v>
      </c>
      <c r="G114" s="28">
        <v>1.12</v>
      </c>
      <c r="H114" s="28">
        <f t="shared" si="3"/>
        <v>632.87</v>
      </c>
    </row>
    <row r="115" spans="1:8" ht="12.75">
      <c r="A115" s="100"/>
      <c r="B115" s="98"/>
      <c r="C115" s="42"/>
      <c r="D115" s="106"/>
      <c r="E115" s="2"/>
      <c r="F115" s="2"/>
      <c r="G115" s="107"/>
      <c r="H115" s="108">
        <f>SUM(H108:H114)</f>
        <v>4962.71</v>
      </c>
    </row>
    <row r="116" spans="1:8" ht="12.75">
      <c r="A116" s="168"/>
      <c r="B116" s="168"/>
      <c r="C116" s="168"/>
      <c r="D116" s="168"/>
      <c r="E116" s="168"/>
      <c r="F116" s="168"/>
      <c r="G116" s="107"/>
      <c r="H116" s="48"/>
    </row>
    <row r="117" spans="1:8" ht="12.75">
      <c r="A117" s="98"/>
      <c r="B117" s="98"/>
      <c r="C117" s="118" t="s">
        <v>30</v>
      </c>
      <c r="D117" s="119"/>
      <c r="E117" s="2"/>
      <c r="F117" s="2"/>
      <c r="G117" s="120"/>
      <c r="H117" s="111"/>
    </row>
    <row r="118" spans="1:8" ht="12.75" customHeight="1">
      <c r="A118" s="74" t="s">
        <v>48</v>
      </c>
      <c r="B118" s="74" t="s">
        <v>48</v>
      </c>
      <c r="C118" s="75"/>
      <c r="D118" s="11" t="s">
        <v>49</v>
      </c>
      <c r="E118" s="74" t="s">
        <v>8</v>
      </c>
      <c r="F118" s="130" t="s">
        <v>173</v>
      </c>
      <c r="G118" s="17" t="s">
        <v>229</v>
      </c>
      <c r="H118" s="17"/>
    </row>
    <row r="119" spans="1:8" ht="12.75" customHeight="1">
      <c r="A119" s="77" t="s">
        <v>50</v>
      </c>
      <c r="B119" s="78" t="s">
        <v>51</v>
      </c>
      <c r="C119" s="79" t="s">
        <v>6</v>
      </c>
      <c r="D119" s="11"/>
      <c r="E119" s="77" t="s">
        <v>11</v>
      </c>
      <c r="F119" s="130"/>
      <c r="G119" s="81" t="s">
        <v>12</v>
      </c>
      <c r="H119" s="82" t="s">
        <v>13</v>
      </c>
    </row>
    <row r="120" spans="1:8" ht="12.75">
      <c r="A120" s="83" t="s">
        <v>53</v>
      </c>
      <c r="B120" s="78"/>
      <c r="C120" s="84"/>
      <c r="D120" s="11"/>
      <c r="E120" s="83" t="s">
        <v>14</v>
      </c>
      <c r="F120" s="130"/>
      <c r="G120" s="81"/>
      <c r="H120" s="82"/>
    </row>
    <row r="121" spans="1:8" ht="12.75">
      <c r="A121" s="112" t="s">
        <v>31</v>
      </c>
      <c r="B121" s="113"/>
      <c r="C121" s="87" t="s">
        <v>140</v>
      </c>
      <c r="D121" s="88"/>
      <c r="E121" s="31"/>
      <c r="F121" s="31"/>
      <c r="G121" s="28"/>
      <c r="H121" s="28"/>
    </row>
    <row r="122" spans="1:8" ht="12.75">
      <c r="A122" s="112" t="s">
        <v>31</v>
      </c>
      <c r="B122" s="113">
        <v>1</v>
      </c>
      <c r="C122" s="89" t="s">
        <v>141</v>
      </c>
      <c r="D122" s="88" t="s">
        <v>142</v>
      </c>
      <c r="E122" s="31">
        <v>66.74</v>
      </c>
      <c r="F122" s="31">
        <v>129.88</v>
      </c>
      <c r="G122" s="28">
        <v>100</v>
      </c>
      <c r="H122" s="28">
        <f>ROUND(G122*F122,2)</f>
        <v>12988</v>
      </c>
    </row>
    <row r="123" spans="1:8" ht="12.75">
      <c r="A123" s="112" t="s">
        <v>31</v>
      </c>
      <c r="B123" s="113">
        <v>9</v>
      </c>
      <c r="C123" s="87" t="s">
        <v>223</v>
      </c>
      <c r="D123" s="88" t="s">
        <v>149</v>
      </c>
      <c r="E123" s="31">
        <v>26.26</v>
      </c>
      <c r="F123" s="31">
        <v>83.64</v>
      </c>
      <c r="G123" s="28">
        <v>7</v>
      </c>
      <c r="H123" s="28">
        <f aca="true" t="shared" si="4" ref="H123:H128">ROUND(G123*F123,2)</f>
        <v>585.48</v>
      </c>
    </row>
    <row r="124" spans="1:8" ht="12.75">
      <c r="A124" s="112" t="s">
        <v>31</v>
      </c>
      <c r="B124" s="113">
        <v>10</v>
      </c>
      <c r="C124" s="87" t="s">
        <v>150</v>
      </c>
      <c r="D124" s="88" t="s">
        <v>151</v>
      </c>
      <c r="E124" s="31">
        <v>243.51</v>
      </c>
      <c r="F124" s="31">
        <v>451.13</v>
      </c>
      <c r="G124" s="28">
        <v>9</v>
      </c>
      <c r="H124" s="28">
        <f t="shared" si="4"/>
        <v>4060.17</v>
      </c>
    </row>
    <row r="125" spans="1:8" ht="12.75">
      <c r="A125" s="112" t="s">
        <v>31</v>
      </c>
      <c r="B125" s="113">
        <v>16</v>
      </c>
      <c r="C125" s="87" t="s">
        <v>154</v>
      </c>
      <c r="D125" s="122" t="s">
        <v>33</v>
      </c>
      <c r="E125" s="40">
        <v>3991.38</v>
      </c>
      <c r="F125" s="123">
        <v>874.8</v>
      </c>
      <c r="G125" s="28">
        <v>80</v>
      </c>
      <c r="H125" s="28">
        <f t="shared" si="4"/>
        <v>69984</v>
      </c>
    </row>
    <row r="126" spans="1:8" ht="12.75">
      <c r="A126" s="112" t="s">
        <v>31</v>
      </c>
      <c r="B126" s="113">
        <v>19</v>
      </c>
      <c r="C126" s="87" t="s">
        <v>224</v>
      </c>
      <c r="D126" s="88" t="s">
        <v>33</v>
      </c>
      <c r="E126" s="26">
        <v>154.06</v>
      </c>
      <c r="F126" s="31">
        <v>211.98</v>
      </c>
      <c r="G126" s="28">
        <v>19</v>
      </c>
      <c r="H126" s="28">
        <f t="shared" si="4"/>
        <v>4027.62</v>
      </c>
    </row>
    <row r="127" spans="1:8" ht="12.75">
      <c r="A127" s="112" t="s">
        <v>31</v>
      </c>
      <c r="B127" s="113">
        <v>20</v>
      </c>
      <c r="C127" s="87" t="s">
        <v>158</v>
      </c>
      <c r="D127" s="88" t="s">
        <v>33</v>
      </c>
      <c r="E127" s="26">
        <v>9.62</v>
      </c>
      <c r="F127" s="31">
        <v>36.43</v>
      </c>
      <c r="G127" s="28">
        <v>72</v>
      </c>
      <c r="H127" s="28">
        <f t="shared" si="4"/>
        <v>2622.96</v>
      </c>
    </row>
    <row r="128" spans="1:8" ht="12.75">
      <c r="A128" s="112" t="s">
        <v>31</v>
      </c>
      <c r="B128" s="113">
        <v>38</v>
      </c>
      <c r="C128" s="87" t="s">
        <v>160</v>
      </c>
      <c r="D128" s="88" t="s">
        <v>161</v>
      </c>
      <c r="E128" s="40">
        <v>1971.04</v>
      </c>
      <c r="F128" s="40">
        <v>2789.15</v>
      </c>
      <c r="G128" s="28">
        <v>1</v>
      </c>
      <c r="H128" s="28">
        <f t="shared" si="4"/>
        <v>2789.15</v>
      </c>
    </row>
    <row r="129" spans="1:8" ht="12.75">
      <c r="A129" s="98"/>
      <c r="B129" s="98"/>
      <c r="C129" s="42" t="s">
        <v>19</v>
      </c>
      <c r="D129" s="106"/>
      <c r="E129" s="2"/>
      <c r="F129" s="2"/>
      <c r="G129" s="107"/>
      <c r="H129" s="108">
        <f>SUM(H122:H128)</f>
        <v>97057.37999999999</v>
      </c>
    </row>
    <row r="130" spans="1:8" ht="12.75">
      <c r="A130" s="98"/>
      <c r="B130" s="98"/>
      <c r="C130" s="42"/>
      <c r="D130" s="153"/>
      <c r="E130" s="153"/>
      <c r="F130" s="114"/>
      <c r="G130" s="114"/>
      <c r="H130" s="48"/>
    </row>
    <row r="131" spans="1:8" ht="12.75">
      <c r="A131" s="67" t="s">
        <v>162</v>
      </c>
      <c r="B131" s="68"/>
      <c r="C131" s="69"/>
      <c r="D131" s="70"/>
      <c r="E131" s="70"/>
      <c r="F131" s="109"/>
      <c r="G131" s="107"/>
      <c r="H131" s="48"/>
    </row>
    <row r="132" spans="1:8" ht="12.75" customHeight="1">
      <c r="A132" s="74" t="s">
        <v>48</v>
      </c>
      <c r="B132" s="74" t="s">
        <v>48</v>
      </c>
      <c r="C132" s="75"/>
      <c r="D132" s="11" t="s">
        <v>49</v>
      </c>
      <c r="E132" s="74" t="s">
        <v>8</v>
      </c>
      <c r="F132" s="130" t="s">
        <v>173</v>
      </c>
      <c r="G132" s="17" t="s">
        <v>229</v>
      </c>
      <c r="H132" s="17"/>
    </row>
    <row r="133" spans="1:8" ht="12.75" customHeight="1">
      <c r="A133" s="77" t="s">
        <v>50</v>
      </c>
      <c r="B133" s="78" t="s">
        <v>51</v>
      </c>
      <c r="C133" s="79" t="s">
        <v>6</v>
      </c>
      <c r="D133" s="11"/>
      <c r="E133" s="77" t="s">
        <v>11</v>
      </c>
      <c r="F133" s="130"/>
      <c r="G133" s="81" t="s">
        <v>12</v>
      </c>
      <c r="H133" s="82" t="s">
        <v>13</v>
      </c>
    </row>
    <row r="134" spans="1:8" ht="12.75">
      <c r="A134" s="83" t="s">
        <v>53</v>
      </c>
      <c r="B134" s="78"/>
      <c r="C134" s="84"/>
      <c r="D134" s="11"/>
      <c r="E134" s="83" t="s">
        <v>14</v>
      </c>
      <c r="F134" s="130"/>
      <c r="G134" s="81"/>
      <c r="H134" s="82"/>
    </row>
    <row r="135" spans="1:8" ht="12.75">
      <c r="A135" s="112" t="s">
        <v>163</v>
      </c>
      <c r="B135" s="125">
        <v>8</v>
      </c>
      <c r="C135" s="87" t="s">
        <v>248</v>
      </c>
      <c r="D135" s="88" t="s">
        <v>114</v>
      </c>
      <c r="E135" s="31">
        <v>1092.05</v>
      </c>
      <c r="F135" s="31">
        <v>1732.11</v>
      </c>
      <c r="G135" s="28">
        <v>3.5</v>
      </c>
      <c r="H135" s="28">
        <f aca="true" t="shared" si="5" ref="H135:H141">ROUND(G135*F135,2)</f>
        <v>6062.39</v>
      </c>
    </row>
    <row r="136" spans="1:8" ht="12.75">
      <c r="A136" s="112" t="s">
        <v>163</v>
      </c>
      <c r="B136" s="125">
        <v>9</v>
      </c>
      <c r="C136" s="87" t="s">
        <v>164</v>
      </c>
      <c r="D136" s="88" t="s">
        <v>165</v>
      </c>
      <c r="E136" s="31">
        <v>32.84</v>
      </c>
      <c r="F136" s="31">
        <v>201.83</v>
      </c>
      <c r="G136" s="28">
        <v>2.4</v>
      </c>
      <c r="H136" s="28">
        <f t="shared" si="5"/>
        <v>484.39</v>
      </c>
    </row>
    <row r="137" spans="1:8" ht="12.75">
      <c r="A137" s="112" t="s">
        <v>163</v>
      </c>
      <c r="B137" s="91">
        <v>37</v>
      </c>
      <c r="C137" s="105" t="s">
        <v>249</v>
      </c>
      <c r="D137" s="88" t="s">
        <v>71</v>
      </c>
      <c r="E137" s="59">
        <v>12.92</v>
      </c>
      <c r="F137" s="40">
        <v>142.33</v>
      </c>
      <c r="G137" s="28">
        <v>2</v>
      </c>
      <c r="H137" s="28">
        <f t="shared" si="5"/>
        <v>284.66</v>
      </c>
    </row>
    <row r="138" spans="1:8" ht="12.75">
      <c r="A138" s="112" t="s">
        <v>163</v>
      </c>
      <c r="B138" s="91"/>
      <c r="C138" s="87" t="s">
        <v>168</v>
      </c>
      <c r="D138" s="115"/>
      <c r="E138" s="93"/>
      <c r="F138" s="40">
        <v>0</v>
      </c>
      <c r="G138" s="28">
        <v>0</v>
      </c>
      <c r="H138" s="28">
        <f t="shared" si="5"/>
        <v>0</v>
      </c>
    </row>
    <row r="139" spans="1:8" ht="12.75">
      <c r="A139" s="112" t="s">
        <v>163</v>
      </c>
      <c r="B139" s="91">
        <v>40</v>
      </c>
      <c r="C139" s="89" t="s">
        <v>250</v>
      </c>
      <c r="D139" s="115" t="s">
        <v>170</v>
      </c>
      <c r="E139" s="59">
        <v>4.12</v>
      </c>
      <c r="F139" s="40">
        <v>272.62</v>
      </c>
      <c r="G139" s="28">
        <v>4</v>
      </c>
      <c r="H139" s="28">
        <f t="shared" si="5"/>
        <v>1090.48</v>
      </c>
    </row>
    <row r="140" spans="1:8" ht="12.75">
      <c r="A140" s="112" t="s">
        <v>163</v>
      </c>
      <c r="B140" s="91">
        <v>41</v>
      </c>
      <c r="C140" s="89" t="s">
        <v>169</v>
      </c>
      <c r="D140" s="115" t="s">
        <v>170</v>
      </c>
      <c r="E140" s="59">
        <v>4.12</v>
      </c>
      <c r="F140" s="40">
        <v>102.8</v>
      </c>
      <c r="G140" s="28">
        <v>2</v>
      </c>
      <c r="H140" s="28">
        <f t="shared" si="5"/>
        <v>205.6</v>
      </c>
    </row>
    <row r="141" spans="1:8" ht="12.75">
      <c r="A141" s="112" t="s">
        <v>163</v>
      </c>
      <c r="B141" s="86">
        <v>50</v>
      </c>
      <c r="C141" s="105" t="s">
        <v>251</v>
      </c>
      <c r="D141" s="115" t="s">
        <v>39</v>
      </c>
      <c r="E141" s="126"/>
      <c r="F141" s="40">
        <v>123.85</v>
      </c>
      <c r="G141" s="28">
        <v>4</v>
      </c>
      <c r="H141" s="28">
        <f t="shared" si="5"/>
        <v>495.4</v>
      </c>
    </row>
    <row r="142" spans="1:8" ht="12.75">
      <c r="A142" s="98"/>
      <c r="B142" s="98"/>
      <c r="C142" s="42" t="s">
        <v>19</v>
      </c>
      <c r="D142" s="106"/>
      <c r="E142" s="106"/>
      <c r="F142" s="107"/>
      <c r="G142" s="128"/>
      <c r="H142" s="60">
        <f>SUM(H135:H141)</f>
        <v>8622.92</v>
      </c>
    </row>
    <row r="143" spans="1:8" ht="12.75">
      <c r="A143" s="98"/>
      <c r="B143" s="98"/>
      <c r="C143" s="42"/>
      <c r="D143" s="106"/>
      <c r="E143" s="106"/>
      <c r="F143" s="107"/>
      <c r="G143" s="170"/>
      <c r="H143" s="48"/>
    </row>
    <row r="144" spans="1:8" ht="12.75">
      <c r="A144" s="98"/>
      <c r="B144" s="98"/>
      <c r="C144" s="129" t="s">
        <v>36</v>
      </c>
      <c r="D144" s="57"/>
      <c r="E144" s="57"/>
      <c r="F144" s="57"/>
      <c r="G144" s="57"/>
      <c r="H144" s="58"/>
    </row>
    <row r="145" spans="1:8" ht="12.75" customHeight="1">
      <c r="A145" s="74" t="s">
        <v>48</v>
      </c>
      <c r="B145" s="74" t="s">
        <v>48</v>
      </c>
      <c r="C145" s="75"/>
      <c r="D145" s="11" t="s">
        <v>49</v>
      </c>
      <c r="E145" s="74" t="s">
        <v>8</v>
      </c>
      <c r="F145" s="130" t="s">
        <v>173</v>
      </c>
      <c r="G145" s="17" t="s">
        <v>229</v>
      </c>
      <c r="H145" s="17"/>
    </row>
    <row r="146" spans="1:8" ht="12.75" customHeight="1">
      <c r="A146" s="77" t="s">
        <v>50</v>
      </c>
      <c r="B146" s="78" t="s">
        <v>51</v>
      </c>
      <c r="C146" s="79" t="s">
        <v>6</v>
      </c>
      <c r="D146" s="11"/>
      <c r="E146" s="77" t="s">
        <v>11</v>
      </c>
      <c r="F146" s="130"/>
      <c r="G146" s="81" t="s">
        <v>12</v>
      </c>
      <c r="H146" s="82" t="s">
        <v>13</v>
      </c>
    </row>
    <row r="147" spans="1:8" ht="12.75">
      <c r="A147" s="83" t="s">
        <v>53</v>
      </c>
      <c r="B147" s="78"/>
      <c r="C147" s="84"/>
      <c r="D147" s="11"/>
      <c r="E147" s="83" t="s">
        <v>14</v>
      </c>
      <c r="F147" s="130"/>
      <c r="G147" s="81"/>
      <c r="H147" s="82"/>
    </row>
    <row r="148" spans="1:8" ht="12.75">
      <c r="A148" s="22" t="s">
        <v>37</v>
      </c>
      <c r="B148" s="22">
        <v>33</v>
      </c>
      <c r="C148" s="87" t="s">
        <v>174</v>
      </c>
      <c r="D148" s="115" t="s">
        <v>39</v>
      </c>
      <c r="E148" s="116">
        <v>3468.64</v>
      </c>
      <c r="F148" s="116">
        <v>4281.3</v>
      </c>
      <c r="G148" s="28">
        <v>1</v>
      </c>
      <c r="H148" s="28">
        <f>ROUND(G148*F148,2)</f>
        <v>4281.3</v>
      </c>
    </row>
    <row r="149" spans="1:8" ht="12.75">
      <c r="A149" s="22" t="s">
        <v>37</v>
      </c>
      <c r="B149" s="22">
        <v>36</v>
      </c>
      <c r="C149" s="87" t="s">
        <v>227</v>
      </c>
      <c r="D149" s="115" t="s">
        <v>39</v>
      </c>
      <c r="E149" s="171">
        <v>1294.07</v>
      </c>
      <c r="F149" s="171">
        <v>1637.32</v>
      </c>
      <c r="G149" s="28">
        <v>2</v>
      </c>
      <c r="H149" s="28">
        <f>ROUND(G149*F149,2)</f>
        <v>3274.64</v>
      </c>
    </row>
    <row r="150" spans="1:8" ht="12.75">
      <c r="A150" s="22" t="s">
        <v>37</v>
      </c>
      <c r="B150" s="22">
        <v>47</v>
      </c>
      <c r="C150" s="87" t="s">
        <v>252</v>
      </c>
      <c r="D150" s="93"/>
      <c r="E150" s="59"/>
      <c r="F150" s="116">
        <v>8110.08</v>
      </c>
      <c r="G150" s="160">
        <v>1</v>
      </c>
      <c r="H150" s="28">
        <f>ROUND(G150*F150,2)</f>
        <v>8110.08</v>
      </c>
    </row>
    <row r="151" spans="1:8" ht="12.75">
      <c r="A151" s="131"/>
      <c r="B151" s="131"/>
      <c r="C151" s="56" t="s">
        <v>19</v>
      </c>
      <c r="D151" s="132"/>
      <c r="E151" s="132"/>
      <c r="F151" s="133"/>
      <c r="G151" s="134"/>
      <c r="H151" s="108">
        <f>SUM(H148:H150)</f>
        <v>15666.02</v>
      </c>
    </row>
    <row r="152" spans="1:8" ht="12.75">
      <c r="A152" s="98"/>
      <c r="B152" s="98"/>
      <c r="C152" s="42"/>
      <c r="D152" s="106"/>
      <c r="E152" s="110"/>
      <c r="F152" s="107"/>
      <c r="G152" s="107"/>
      <c r="H152" s="48"/>
    </row>
    <row r="153" spans="1:8" ht="12.75">
      <c r="A153" s="98"/>
      <c r="B153" s="98"/>
      <c r="C153" s="42"/>
      <c r="D153" s="106"/>
      <c r="E153" s="110"/>
      <c r="F153" s="107"/>
      <c r="G153" s="107"/>
      <c r="H153" s="48"/>
    </row>
    <row r="154" spans="1:8" ht="12.75" customHeight="1">
      <c r="A154" s="74" t="s">
        <v>48</v>
      </c>
      <c r="B154" s="74" t="s">
        <v>48</v>
      </c>
      <c r="C154" s="75"/>
      <c r="D154" s="11" t="s">
        <v>253</v>
      </c>
      <c r="E154" s="74" t="s">
        <v>9</v>
      </c>
      <c r="F154" s="130" t="s">
        <v>9</v>
      </c>
      <c r="G154" s="17" t="s">
        <v>229</v>
      </c>
      <c r="H154" s="17"/>
    </row>
    <row r="155" spans="1:8" ht="12.75" customHeight="1">
      <c r="A155" s="77" t="s">
        <v>50</v>
      </c>
      <c r="B155" s="78" t="s">
        <v>254</v>
      </c>
      <c r="C155" s="79" t="s">
        <v>6</v>
      </c>
      <c r="D155" s="11"/>
      <c r="E155" s="77" t="s">
        <v>52</v>
      </c>
      <c r="F155" s="130" t="s">
        <v>52</v>
      </c>
      <c r="G155" s="81" t="s">
        <v>12</v>
      </c>
      <c r="H155" s="82" t="s">
        <v>13</v>
      </c>
    </row>
    <row r="156" spans="1:8" ht="12.75">
      <c r="A156" s="83" t="s">
        <v>53</v>
      </c>
      <c r="B156" s="78"/>
      <c r="C156" s="84"/>
      <c r="D156" s="11" t="s">
        <v>255</v>
      </c>
      <c r="E156" s="83" t="s">
        <v>14</v>
      </c>
      <c r="F156" s="130"/>
      <c r="G156" s="81"/>
      <c r="H156" s="82"/>
    </row>
    <row r="157" spans="1:8" ht="12.75">
      <c r="A157" s="135"/>
      <c r="B157" s="23">
        <v>7</v>
      </c>
      <c r="C157" s="50" t="s">
        <v>256</v>
      </c>
      <c r="D157" s="30" t="s">
        <v>39</v>
      </c>
      <c r="E157" s="59"/>
      <c r="F157" s="40">
        <v>43.01</v>
      </c>
      <c r="G157" s="28">
        <v>3.1</v>
      </c>
      <c r="H157" s="28">
        <f>ROUND(G157*F157,2)</f>
        <v>133.33</v>
      </c>
    </row>
    <row r="158" spans="1:8" ht="12.75">
      <c r="A158" s="135"/>
      <c r="B158" s="23">
        <v>14</v>
      </c>
      <c r="C158" s="29" t="s">
        <v>177</v>
      </c>
      <c r="D158" s="30" t="s">
        <v>39</v>
      </c>
      <c r="E158" s="40"/>
      <c r="F158" s="40">
        <v>282.203333333333</v>
      </c>
      <c r="G158" s="28">
        <v>1</v>
      </c>
      <c r="H158" s="28">
        <f>ROUND(G158*F158,2)</f>
        <v>282.2</v>
      </c>
    </row>
    <row r="159" spans="1:8" ht="12.75">
      <c r="A159" s="136"/>
      <c r="B159" s="137"/>
      <c r="C159" s="138"/>
      <c r="D159" s="139"/>
      <c r="E159" s="140"/>
      <c r="F159" s="140"/>
      <c r="G159" s="141"/>
      <c r="H159" s="60">
        <f>SUM(H157:H158)</f>
        <v>415.53</v>
      </c>
    </row>
    <row r="160" spans="1:8" ht="12.75">
      <c r="A160" s="98"/>
      <c r="B160" s="98"/>
      <c r="C160" s="42"/>
      <c r="D160" s="106"/>
      <c r="E160" s="110"/>
      <c r="F160" s="107"/>
      <c r="G160" s="107"/>
      <c r="H160" s="48"/>
    </row>
    <row r="161" spans="1:8" ht="12.75">
      <c r="A161" s="98"/>
      <c r="B161" s="98"/>
      <c r="C161" s="42"/>
      <c r="D161" s="106"/>
      <c r="E161" s="106" t="s">
        <v>257</v>
      </c>
      <c r="F161" s="107"/>
      <c r="G161" s="107"/>
      <c r="H161" s="48"/>
    </row>
    <row r="162" spans="1:8" ht="12.75">
      <c r="A162" s="98"/>
      <c r="B162" s="98"/>
      <c r="C162" s="42"/>
      <c r="D162" s="106"/>
      <c r="E162" s="106"/>
      <c r="F162" s="107"/>
      <c r="G162" s="107"/>
      <c r="H162" s="48"/>
    </row>
    <row r="163" spans="1:8" ht="12.75">
      <c r="A163" s="98"/>
      <c r="B163" s="98"/>
      <c r="C163" s="42"/>
      <c r="D163" s="106"/>
      <c r="E163" s="106"/>
      <c r="F163" s="107"/>
      <c r="G163" s="107"/>
      <c r="H163" s="48"/>
    </row>
    <row r="164" spans="1:8" ht="12.75" customHeight="1">
      <c r="A164" s="74" t="s">
        <v>48</v>
      </c>
      <c r="B164" s="74" t="s">
        <v>48</v>
      </c>
      <c r="C164" s="75"/>
      <c r="D164" s="11" t="s">
        <v>49</v>
      </c>
      <c r="E164" s="74" t="s">
        <v>8</v>
      </c>
      <c r="F164" s="130" t="s">
        <v>173</v>
      </c>
      <c r="G164" s="17" t="s">
        <v>229</v>
      </c>
      <c r="H164" s="17"/>
    </row>
    <row r="165" spans="1:8" ht="12.75" customHeight="1">
      <c r="A165" s="77" t="s">
        <v>50</v>
      </c>
      <c r="B165" s="78" t="s">
        <v>51</v>
      </c>
      <c r="C165" s="79" t="s">
        <v>6</v>
      </c>
      <c r="D165" s="11"/>
      <c r="E165" s="77" t="s">
        <v>11</v>
      </c>
      <c r="F165" s="130"/>
      <c r="G165" s="81" t="s">
        <v>12</v>
      </c>
      <c r="H165" s="82" t="s">
        <v>13</v>
      </c>
    </row>
    <row r="166" spans="1:8" ht="12.75">
      <c r="A166" s="83" t="s">
        <v>53</v>
      </c>
      <c r="B166" s="78"/>
      <c r="C166" s="84"/>
      <c r="D166" s="11"/>
      <c r="E166" s="83" t="s">
        <v>14</v>
      </c>
      <c r="F166" s="130"/>
      <c r="G166" s="81"/>
      <c r="H166" s="82"/>
    </row>
    <row r="167" spans="1:8" ht="12.75">
      <c r="A167" s="135"/>
      <c r="B167" s="23">
        <v>10</v>
      </c>
      <c r="C167" s="29" t="s">
        <v>258</v>
      </c>
      <c r="D167" s="30" t="s">
        <v>259</v>
      </c>
      <c r="E167" s="181"/>
      <c r="F167" s="40">
        <v>1431.34</v>
      </c>
      <c r="G167" s="28">
        <v>1.01</v>
      </c>
      <c r="H167" s="28">
        <f aca="true" t="shared" si="6" ref="H167:H175">ROUND(G167*F167,2)</f>
        <v>1445.65</v>
      </c>
    </row>
    <row r="168" spans="1:8" ht="12.75">
      <c r="A168" s="135"/>
      <c r="B168" s="23">
        <v>11</v>
      </c>
      <c r="C168" s="29" t="s">
        <v>260</v>
      </c>
      <c r="D168" s="30" t="s">
        <v>259</v>
      </c>
      <c r="E168" s="40"/>
      <c r="F168" s="40">
        <v>554.07</v>
      </c>
      <c r="G168" s="28">
        <v>1.01</v>
      </c>
      <c r="H168" s="28">
        <f t="shared" si="6"/>
        <v>559.61</v>
      </c>
    </row>
    <row r="169" spans="1:8" ht="12.75">
      <c r="A169" s="135"/>
      <c r="B169" s="23">
        <v>12</v>
      </c>
      <c r="C169" s="29" t="s">
        <v>261</v>
      </c>
      <c r="D169" s="30" t="s">
        <v>259</v>
      </c>
      <c r="E169" s="40"/>
      <c r="F169" s="40">
        <v>184.69</v>
      </c>
      <c r="G169" s="28">
        <v>1.01</v>
      </c>
      <c r="H169" s="28">
        <f t="shared" si="6"/>
        <v>186.54</v>
      </c>
    </row>
    <row r="170" spans="1:8" ht="12.75">
      <c r="A170" s="135"/>
      <c r="B170" s="23">
        <v>16</v>
      </c>
      <c r="C170" s="29" t="s">
        <v>262</v>
      </c>
      <c r="D170" s="30" t="s">
        <v>259</v>
      </c>
      <c r="E170" s="40"/>
      <c r="F170" s="40">
        <v>415.55</v>
      </c>
      <c r="G170" s="28">
        <v>1.01</v>
      </c>
      <c r="H170" s="28">
        <f t="shared" si="6"/>
        <v>419.71</v>
      </c>
    </row>
    <row r="171" spans="1:8" ht="12.75">
      <c r="A171" s="135"/>
      <c r="B171" s="23">
        <v>17</v>
      </c>
      <c r="C171" s="29" t="s">
        <v>263</v>
      </c>
      <c r="D171" s="30" t="s">
        <v>259</v>
      </c>
      <c r="E171" s="40"/>
      <c r="F171" s="40">
        <v>623.32</v>
      </c>
      <c r="G171" s="28">
        <v>1.01</v>
      </c>
      <c r="H171" s="28">
        <f t="shared" si="6"/>
        <v>629.55</v>
      </c>
    </row>
    <row r="172" spans="1:8" ht="12.75">
      <c r="A172" s="135"/>
      <c r="B172" s="23">
        <v>18</v>
      </c>
      <c r="C172" s="29" t="s">
        <v>264</v>
      </c>
      <c r="D172" s="30" t="s">
        <v>259</v>
      </c>
      <c r="E172" s="40"/>
      <c r="F172" s="40">
        <v>1246.65</v>
      </c>
      <c r="G172" s="28">
        <v>1.01</v>
      </c>
      <c r="H172" s="28">
        <f t="shared" si="6"/>
        <v>1259.12</v>
      </c>
    </row>
    <row r="173" spans="1:8" ht="12.75">
      <c r="A173" s="135"/>
      <c r="B173" s="23">
        <v>19</v>
      </c>
      <c r="C173" s="29" t="s">
        <v>180</v>
      </c>
      <c r="D173" s="30" t="s">
        <v>181</v>
      </c>
      <c r="E173" s="40"/>
      <c r="F173" s="40"/>
      <c r="G173" s="28">
        <v>0.41</v>
      </c>
      <c r="H173" s="28">
        <f t="shared" si="6"/>
        <v>0</v>
      </c>
    </row>
    <row r="174" spans="1:8" ht="12.75">
      <c r="A174" s="135"/>
      <c r="B174" s="23">
        <v>20</v>
      </c>
      <c r="C174" s="29" t="s">
        <v>265</v>
      </c>
      <c r="D174" s="30" t="s">
        <v>181</v>
      </c>
      <c r="E174" s="40"/>
      <c r="F174" s="40"/>
      <c r="G174" s="28">
        <v>1.2</v>
      </c>
      <c r="H174" s="28">
        <f t="shared" si="6"/>
        <v>0</v>
      </c>
    </row>
    <row r="175" spans="1:8" ht="12.75">
      <c r="A175" s="135"/>
      <c r="B175" s="23">
        <v>23</v>
      </c>
      <c r="C175" s="29" t="s">
        <v>266</v>
      </c>
      <c r="D175" s="182" t="s">
        <v>126</v>
      </c>
      <c r="E175" s="40"/>
      <c r="F175" s="40">
        <v>9.9</v>
      </c>
      <c r="G175" s="28">
        <v>1.01</v>
      </c>
      <c r="H175" s="28">
        <f t="shared" si="6"/>
        <v>10</v>
      </c>
    </row>
    <row r="176" spans="1:8" ht="12.75">
      <c r="A176" s="136"/>
      <c r="B176" s="137"/>
      <c r="C176" s="138" t="s">
        <v>19</v>
      </c>
      <c r="D176" s="139"/>
      <c r="E176" s="140"/>
      <c r="F176" s="140"/>
      <c r="G176" s="141"/>
      <c r="H176" s="60">
        <f>SUM(H167:H175)</f>
        <v>4510.18</v>
      </c>
    </row>
    <row r="177" spans="1:8" ht="12.75">
      <c r="A177" s="98"/>
      <c r="B177" s="98"/>
      <c r="C177" s="2"/>
      <c r="D177" s="139"/>
      <c r="E177" s="42"/>
      <c r="F177" s="133"/>
      <c r="G177" s="107"/>
      <c r="H177" s="48"/>
    </row>
    <row r="178" spans="1:8" ht="12.75">
      <c r="A178" s="142"/>
      <c r="B178" s="142"/>
      <c r="C178" s="143" t="s">
        <v>182</v>
      </c>
      <c r="D178" s="139"/>
      <c r="E178" s="143"/>
      <c r="F178" s="144"/>
      <c r="G178" s="134"/>
      <c r="H178" s="60">
        <f>H176+H159+H151+H142+H129+H101+H84+H42+H115</f>
        <v>380467.0965</v>
      </c>
    </row>
    <row r="179" spans="1:8" ht="12.75">
      <c r="A179" s="131"/>
      <c r="B179" s="131"/>
      <c r="C179" s="56"/>
      <c r="D179" s="139"/>
      <c r="E179" s="132"/>
      <c r="F179" s="132"/>
      <c r="G179" s="107"/>
      <c r="H179" s="48"/>
    </row>
    <row r="180" spans="3:6" ht="12.75" customHeight="1">
      <c r="C180" s="145" t="s">
        <v>184</v>
      </c>
      <c r="D180" s="145"/>
      <c r="E180" s="145"/>
      <c r="F180" s="145"/>
    </row>
    <row r="181" spans="3:6" ht="15.75" customHeight="1">
      <c r="C181" s="145" t="s">
        <v>185</v>
      </c>
      <c r="D181" s="145"/>
      <c r="E181" s="145"/>
      <c r="F181" s="145"/>
    </row>
    <row r="182" spans="3:6" ht="12.75">
      <c r="C182" s="61"/>
      <c r="D182" s="147"/>
      <c r="E182" s="148"/>
      <c r="F182" s="148"/>
    </row>
    <row r="183" spans="3:6" ht="15.75" customHeight="1">
      <c r="C183" s="151" t="s">
        <v>186</v>
      </c>
      <c r="D183" s="151"/>
      <c r="E183" s="151"/>
      <c r="F183" s="151"/>
    </row>
    <row r="184" spans="3:6" ht="12.75">
      <c r="C184" s="99"/>
      <c r="D184" s="153"/>
      <c r="E184" s="154"/>
      <c r="F184" s="154"/>
    </row>
    <row r="185" spans="3:6" ht="15.75" customHeight="1">
      <c r="C185" s="151" t="s">
        <v>187</v>
      </c>
      <c r="D185" s="151"/>
      <c r="E185" s="151"/>
      <c r="F185" s="151"/>
    </row>
    <row r="186" spans="3:6" ht="12.75">
      <c r="C186" s="157"/>
      <c r="D186" s="158"/>
      <c r="E186" s="159"/>
      <c r="F186" s="159"/>
    </row>
    <row r="187" spans="3:6" ht="15.75" customHeight="1">
      <c r="C187" s="145" t="s">
        <v>188</v>
      </c>
      <c r="D187" s="145"/>
      <c r="E187" s="145"/>
      <c r="F187" s="145"/>
    </row>
    <row r="188" spans="3:6" ht="12.75" customHeight="1">
      <c r="C188" s="145" t="s">
        <v>189</v>
      </c>
      <c r="D188" s="145"/>
      <c r="E188" s="145"/>
      <c r="F188" s="145"/>
    </row>
    <row r="189" spans="3:6" ht="12.75">
      <c r="C189" s="61"/>
      <c r="D189" s="147"/>
      <c r="E189" s="148"/>
      <c r="F189" s="148"/>
    </row>
    <row r="190" spans="3:6" ht="15.75" customHeight="1">
      <c r="C190" s="151" t="s">
        <v>190</v>
      </c>
      <c r="D190" s="151"/>
      <c r="E190" s="151"/>
      <c r="F190" s="151"/>
    </row>
    <row r="191" spans="3:6" ht="12.75">
      <c r="C191" s="99"/>
      <c r="D191" s="153"/>
      <c r="E191" s="154"/>
      <c r="F191" s="154"/>
    </row>
    <row r="192" spans="3:6" ht="15.75" customHeight="1">
      <c r="C192" s="151" t="s">
        <v>191</v>
      </c>
      <c r="D192" s="151"/>
      <c r="E192" s="151"/>
      <c r="F192" s="151"/>
    </row>
  </sheetData>
  <sheetProtection selectLockedCells="1" selectUnlockedCells="1"/>
  <mergeCells count="103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6:A38"/>
    <mergeCell ref="B36:B38"/>
    <mergeCell ref="C36:C38"/>
    <mergeCell ref="D36:D38"/>
    <mergeCell ref="F36:F38"/>
    <mergeCell ref="G36:H36"/>
    <mergeCell ref="G37:G38"/>
    <mergeCell ref="H37:H38"/>
    <mergeCell ref="A44:F44"/>
    <mergeCell ref="A45:F45"/>
    <mergeCell ref="A46:F46"/>
    <mergeCell ref="D49:D51"/>
    <mergeCell ref="F49:F51"/>
    <mergeCell ref="G49:H49"/>
    <mergeCell ref="B50:B51"/>
    <mergeCell ref="G50:G51"/>
    <mergeCell ref="H50:H51"/>
    <mergeCell ref="D88:D90"/>
    <mergeCell ref="F88:F90"/>
    <mergeCell ref="G88:H88"/>
    <mergeCell ref="B89:B90"/>
    <mergeCell ref="G89:G90"/>
    <mergeCell ref="H89:H90"/>
    <mergeCell ref="D105:D107"/>
    <mergeCell ref="F105:F107"/>
    <mergeCell ref="G105:H105"/>
    <mergeCell ref="B106:B107"/>
    <mergeCell ref="G106:G107"/>
    <mergeCell ref="H106:H107"/>
    <mergeCell ref="A116:F116"/>
    <mergeCell ref="D118:D120"/>
    <mergeCell ref="F118:F120"/>
    <mergeCell ref="G118:H118"/>
    <mergeCell ref="B119:B120"/>
    <mergeCell ref="G119:G120"/>
    <mergeCell ref="H119:H120"/>
    <mergeCell ref="D132:D134"/>
    <mergeCell ref="F132:F134"/>
    <mergeCell ref="G132:H132"/>
    <mergeCell ref="B133:B134"/>
    <mergeCell ref="G133:G134"/>
    <mergeCell ref="H133:H134"/>
    <mergeCell ref="D145:D147"/>
    <mergeCell ref="F145:F147"/>
    <mergeCell ref="G145:H145"/>
    <mergeCell ref="B146:B147"/>
    <mergeCell ref="G146:G147"/>
    <mergeCell ref="H146:H147"/>
    <mergeCell ref="D154:D156"/>
    <mergeCell ref="F154:F156"/>
    <mergeCell ref="G154:H154"/>
    <mergeCell ref="B155:B156"/>
    <mergeCell ref="G155:G156"/>
    <mergeCell ref="H155:H156"/>
    <mergeCell ref="D164:D166"/>
    <mergeCell ref="F164:F166"/>
    <mergeCell ref="G164:H164"/>
    <mergeCell ref="B165:B166"/>
    <mergeCell ref="G165:G166"/>
    <mergeCell ref="H165:H166"/>
    <mergeCell ref="C180:F180"/>
    <mergeCell ref="C181:F181"/>
    <mergeCell ref="C183:F183"/>
    <mergeCell ref="C185:F185"/>
    <mergeCell ref="C187:F187"/>
    <mergeCell ref="C188:F188"/>
    <mergeCell ref="C190:F190"/>
    <mergeCell ref="C192:F192"/>
  </mergeCells>
  <printOptions/>
  <pageMargins left="0.7479166666666667" right="0.2361111111111111" top="0.19652777777777777" bottom="0.35416666666666663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48">
      <selection activeCell="K174" sqref="K174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579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4.96</v>
      </c>
      <c r="H9" s="28">
        <f>ROUND(F9*G9,2)</f>
        <v>5641.9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2.8</v>
      </c>
      <c r="H10" s="28">
        <f>ROUND(F10*G10,2)</f>
        <v>3946.94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9588.84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579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2.804</v>
      </c>
      <c r="H17" s="28">
        <f>ROUND(F17*G17,2)</f>
        <v>2964.3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2964.3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579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1.404</v>
      </c>
      <c r="H24" s="28">
        <f>ROUND(F24*G24,2)</f>
        <v>1996.33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1.404</v>
      </c>
      <c r="H25" s="28">
        <f>ROUND(F25*G25,2)</f>
        <v>1484.27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3480.6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579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/>
      <c r="H32" s="28">
        <f>ROUND(F32*G32,2)</f>
        <v>0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0.8</v>
      </c>
      <c r="H33" s="28">
        <f>ROUND(F33*G33,2)</f>
        <v>2331.59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2331.59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579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/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18554.57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2.75">
      <c r="A51" s="67" t="s">
        <v>47</v>
      </c>
      <c r="B51" s="68"/>
      <c r="C51" s="69"/>
      <c r="D51" s="70"/>
      <c r="E51" s="70"/>
      <c r="F51" s="71"/>
      <c r="G51" s="72"/>
      <c r="H51" s="73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76" t="s">
        <v>9</v>
      </c>
      <c r="G52" s="17" t="s">
        <v>579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80" t="s">
        <v>52</v>
      </c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85"/>
      <c r="G54" s="81"/>
      <c r="H54" s="82"/>
    </row>
    <row r="55" spans="1:8" ht="12.75">
      <c r="A55" s="22" t="s">
        <v>15</v>
      </c>
      <c r="B55" s="86"/>
      <c r="C55" s="87" t="s">
        <v>196</v>
      </c>
      <c r="D55" s="88" t="s">
        <v>33</v>
      </c>
      <c r="E55" s="31"/>
      <c r="F55" s="31"/>
      <c r="G55" s="26"/>
      <c r="H55" s="164"/>
    </row>
    <row r="56" spans="1:8" ht="12.75">
      <c r="A56" s="22" t="s">
        <v>15</v>
      </c>
      <c r="B56" s="86">
        <v>13</v>
      </c>
      <c r="C56" s="89" t="s">
        <v>197</v>
      </c>
      <c r="D56" s="88"/>
      <c r="E56" s="31">
        <v>1658.3</v>
      </c>
      <c r="F56" s="90">
        <v>510.36144032</v>
      </c>
      <c r="G56" s="28">
        <v>2</v>
      </c>
      <c r="H56" s="28">
        <f>ROUND(F56*G56,2)</f>
        <v>1020.72</v>
      </c>
    </row>
    <row r="57" spans="1:8" ht="12.75">
      <c r="A57" s="22" t="s">
        <v>15</v>
      </c>
      <c r="B57" s="86"/>
      <c r="C57" s="87" t="s">
        <v>54</v>
      </c>
      <c r="D57" s="88" t="s">
        <v>55</v>
      </c>
      <c r="E57" s="31"/>
      <c r="F57" s="31"/>
      <c r="G57" s="28">
        <v>0</v>
      </c>
      <c r="H57" s="28">
        <v>0</v>
      </c>
    </row>
    <row r="58" spans="1:8" ht="12.75">
      <c r="A58" s="22" t="s">
        <v>15</v>
      </c>
      <c r="B58" s="86">
        <v>15</v>
      </c>
      <c r="C58" s="89" t="s">
        <v>56</v>
      </c>
      <c r="D58" s="88"/>
      <c r="E58" s="31">
        <v>47.94</v>
      </c>
      <c r="F58" s="90">
        <v>589.9813763839999</v>
      </c>
      <c r="G58" s="28">
        <v>6</v>
      </c>
      <c r="H58" s="28">
        <f aca="true" t="shared" si="0" ref="H58:H64">ROUND(F58*G58,2)</f>
        <v>3539.89</v>
      </c>
    </row>
    <row r="59" spans="1:8" ht="12.75">
      <c r="A59" s="22" t="s">
        <v>15</v>
      </c>
      <c r="B59" s="86">
        <v>16</v>
      </c>
      <c r="C59" s="89" t="s">
        <v>57</v>
      </c>
      <c r="D59" s="88"/>
      <c r="E59" s="31">
        <v>60.97</v>
      </c>
      <c r="F59" s="90">
        <v>631.2994127360001</v>
      </c>
      <c r="G59" s="28">
        <v>2</v>
      </c>
      <c r="H59" s="28">
        <f t="shared" si="0"/>
        <v>1262.6</v>
      </c>
    </row>
    <row r="60" spans="1:8" ht="12.75">
      <c r="A60" s="22" t="s">
        <v>15</v>
      </c>
      <c r="B60" s="86">
        <v>17</v>
      </c>
      <c r="C60" s="89" t="s">
        <v>58</v>
      </c>
      <c r="D60" s="88"/>
      <c r="E60" s="31">
        <v>82.53</v>
      </c>
      <c r="F60" s="90">
        <v>684.5120802560001</v>
      </c>
      <c r="G60" s="28">
        <v>1</v>
      </c>
      <c r="H60" s="28">
        <f t="shared" si="0"/>
        <v>684.51</v>
      </c>
    </row>
    <row r="61" spans="1:8" ht="12.75">
      <c r="A61" s="22" t="s">
        <v>15</v>
      </c>
      <c r="B61" s="86">
        <v>18</v>
      </c>
      <c r="C61" s="89" t="s">
        <v>59</v>
      </c>
      <c r="D61" s="88"/>
      <c r="E61" s="31">
        <v>171.46</v>
      </c>
      <c r="F61" s="90">
        <v>815.378316608</v>
      </c>
      <c r="G61" s="28">
        <v>40</v>
      </c>
      <c r="H61" s="28">
        <f t="shared" si="0"/>
        <v>32615.13</v>
      </c>
    </row>
    <row r="62" spans="1:8" ht="12.75">
      <c r="A62" s="22" t="s">
        <v>15</v>
      </c>
      <c r="B62" s="86">
        <v>19</v>
      </c>
      <c r="C62" s="89" t="s">
        <v>60</v>
      </c>
      <c r="D62" s="88"/>
      <c r="E62" s="31">
        <v>177.05</v>
      </c>
      <c r="F62" s="90">
        <v>849.762584128</v>
      </c>
      <c r="G62" s="28">
        <v>27</v>
      </c>
      <c r="H62" s="28">
        <f t="shared" si="0"/>
        <v>22943.59</v>
      </c>
    </row>
    <row r="63" spans="1:8" ht="12.75">
      <c r="A63" s="22" t="s">
        <v>15</v>
      </c>
      <c r="B63" s="86">
        <v>20</v>
      </c>
      <c r="C63" s="89" t="s">
        <v>61</v>
      </c>
      <c r="D63" s="88"/>
      <c r="E63" s="31">
        <v>199.87</v>
      </c>
      <c r="F63" s="90">
        <v>902.61662048</v>
      </c>
      <c r="G63" s="28">
        <v>28</v>
      </c>
      <c r="H63" s="28">
        <f t="shared" si="0"/>
        <v>25273.27</v>
      </c>
    </row>
    <row r="64" spans="1:8" ht="12.75">
      <c r="A64" s="22" t="s">
        <v>15</v>
      </c>
      <c r="B64" s="86">
        <v>30</v>
      </c>
      <c r="C64" s="89" t="s">
        <v>64</v>
      </c>
      <c r="D64" s="88"/>
      <c r="E64" s="31">
        <v>450.77</v>
      </c>
      <c r="F64" s="90">
        <v>1176.3111883220004</v>
      </c>
      <c r="G64" s="28">
        <v>8</v>
      </c>
      <c r="H64" s="28">
        <f t="shared" si="0"/>
        <v>9410.49</v>
      </c>
    </row>
    <row r="65" spans="1:8" ht="12.75">
      <c r="A65" s="22" t="s">
        <v>15</v>
      </c>
      <c r="B65" s="86"/>
      <c r="C65" s="87" t="s">
        <v>67</v>
      </c>
      <c r="D65" s="88" t="s">
        <v>55</v>
      </c>
      <c r="E65" s="31"/>
      <c r="F65" s="31"/>
      <c r="G65" s="26"/>
      <c r="H65" s="164"/>
    </row>
    <row r="66" spans="1:8" ht="12.75">
      <c r="A66" s="22" t="s">
        <v>15</v>
      </c>
      <c r="B66" s="86">
        <v>34</v>
      </c>
      <c r="C66" s="89" t="s">
        <v>66</v>
      </c>
      <c r="D66" s="88"/>
      <c r="E66" s="31">
        <v>308.32</v>
      </c>
      <c r="F66" s="90">
        <v>976.9461832000001</v>
      </c>
      <c r="G66" s="28">
        <v>20</v>
      </c>
      <c r="H66" s="28">
        <f>ROUND(F66*G66,2)</f>
        <v>19538.92</v>
      </c>
    </row>
    <row r="67" spans="1:8" ht="12.75">
      <c r="A67" s="22" t="s">
        <v>15</v>
      </c>
      <c r="B67" s="86">
        <v>35</v>
      </c>
      <c r="C67" s="87" t="s">
        <v>68</v>
      </c>
      <c r="D67" s="88" t="s">
        <v>69</v>
      </c>
      <c r="E67" s="31">
        <v>13.1</v>
      </c>
      <c r="F67" s="90">
        <v>148.86607922</v>
      </c>
      <c r="G67" s="28">
        <v>5</v>
      </c>
      <c r="H67" s="28">
        <f>ROUND(F67*G67,2)</f>
        <v>744.33</v>
      </c>
    </row>
    <row r="68" spans="1:8" ht="12.75">
      <c r="A68" s="22" t="s">
        <v>15</v>
      </c>
      <c r="B68" s="86"/>
      <c r="C68" s="87" t="s">
        <v>70</v>
      </c>
      <c r="D68" s="88" t="s">
        <v>71</v>
      </c>
      <c r="E68" s="31"/>
      <c r="F68" s="31"/>
      <c r="G68" s="26"/>
      <c r="H68" s="165"/>
    </row>
    <row r="69" spans="1:8" ht="12.75">
      <c r="A69" s="22" t="s">
        <v>15</v>
      </c>
      <c r="B69" s="86">
        <v>40</v>
      </c>
      <c r="C69" s="89" t="s">
        <v>72</v>
      </c>
      <c r="D69" s="88"/>
      <c r="E69" s="31">
        <v>70.92</v>
      </c>
      <c r="F69" s="90">
        <v>217.09327922</v>
      </c>
      <c r="G69" s="28">
        <v>4</v>
      </c>
      <c r="H69" s="28">
        <f>ROUND(F69*G69,2)</f>
        <v>868.37</v>
      </c>
    </row>
    <row r="70" spans="1:8" ht="12.75">
      <c r="A70" s="22" t="s">
        <v>15</v>
      </c>
      <c r="B70" s="86">
        <v>53</v>
      </c>
      <c r="C70" s="87" t="s">
        <v>78</v>
      </c>
      <c r="D70" s="88" t="s">
        <v>33</v>
      </c>
      <c r="E70" s="31">
        <v>92.22</v>
      </c>
      <c r="F70" s="90">
        <v>237.400690416</v>
      </c>
      <c r="G70" s="28">
        <v>20</v>
      </c>
      <c r="H70" s="28">
        <f>ROUND(F70*G70,2)</f>
        <v>4748.01</v>
      </c>
    </row>
    <row r="71" spans="1:8" ht="12.75">
      <c r="A71" s="22" t="s">
        <v>15</v>
      </c>
      <c r="B71" s="86">
        <v>54</v>
      </c>
      <c r="C71" s="87" t="s">
        <v>79</v>
      </c>
      <c r="D71" s="88" t="s">
        <v>33</v>
      </c>
      <c r="E71" s="31">
        <v>245.01</v>
      </c>
      <c r="F71" s="90">
        <v>417.69189041600004</v>
      </c>
      <c r="G71" s="28">
        <v>17</v>
      </c>
      <c r="H71" s="28">
        <f>ROUND(F71*G71,2)</f>
        <v>7100.76</v>
      </c>
    </row>
    <row r="72" spans="1:8" ht="12.75">
      <c r="A72" s="22" t="s">
        <v>15</v>
      </c>
      <c r="B72" s="86"/>
      <c r="C72" s="105" t="s">
        <v>198</v>
      </c>
      <c r="D72" s="88"/>
      <c r="E72" s="31"/>
      <c r="F72" s="31"/>
      <c r="G72" s="26"/>
      <c r="H72" s="164"/>
    </row>
    <row r="73" spans="1:8" ht="12.75">
      <c r="A73" s="22" t="s">
        <v>15</v>
      </c>
      <c r="B73" s="86">
        <v>56</v>
      </c>
      <c r="C73" s="89" t="s">
        <v>199</v>
      </c>
      <c r="D73" s="88" t="s">
        <v>33</v>
      </c>
      <c r="E73" s="31">
        <v>28.05</v>
      </c>
      <c r="F73" s="90">
        <v>295.792815112</v>
      </c>
      <c r="G73" s="28">
        <v>2</v>
      </c>
      <c r="H73" s="28">
        <f aca="true" t="shared" si="1" ref="H73:H84">ROUND(F73*G73,2)</f>
        <v>591.59</v>
      </c>
    </row>
    <row r="74" spans="1:8" ht="12.75">
      <c r="A74" s="38" t="s">
        <v>15</v>
      </c>
      <c r="B74" s="86">
        <v>66</v>
      </c>
      <c r="C74" s="87" t="s">
        <v>84</v>
      </c>
      <c r="D74" s="88" t="s">
        <v>33</v>
      </c>
      <c r="E74" s="31">
        <v>21.59</v>
      </c>
      <c r="F74" s="90">
        <v>116.40959925199999</v>
      </c>
      <c r="G74" s="28">
        <v>33</v>
      </c>
      <c r="H74" s="28">
        <f t="shared" si="1"/>
        <v>3841.52</v>
      </c>
    </row>
    <row r="75" spans="1:8" ht="12.75">
      <c r="A75" s="38" t="s">
        <v>15</v>
      </c>
      <c r="B75" s="92">
        <v>67</v>
      </c>
      <c r="C75" s="87" t="s">
        <v>85</v>
      </c>
      <c r="D75" s="88" t="s">
        <v>33</v>
      </c>
      <c r="E75" s="31">
        <v>11.31</v>
      </c>
      <c r="F75" s="90">
        <v>48.59463285600002</v>
      </c>
      <c r="G75" s="28">
        <v>98</v>
      </c>
      <c r="H75" s="28">
        <f t="shared" si="1"/>
        <v>4762.27</v>
      </c>
    </row>
    <row r="76" spans="1:8" ht="12.75">
      <c r="A76" s="38" t="s">
        <v>15</v>
      </c>
      <c r="B76" s="86">
        <v>88</v>
      </c>
      <c r="C76" s="87" t="s">
        <v>200</v>
      </c>
      <c r="D76" s="93" t="s">
        <v>71</v>
      </c>
      <c r="E76" s="59">
        <v>175.44</v>
      </c>
      <c r="F76" s="90">
        <v>670.3723675639999</v>
      </c>
      <c r="G76" s="28">
        <v>1</v>
      </c>
      <c r="H76" s="28">
        <f t="shared" si="1"/>
        <v>670.37</v>
      </c>
    </row>
    <row r="77" spans="1:8" ht="12.75">
      <c r="A77" s="38" t="s">
        <v>15</v>
      </c>
      <c r="B77" s="86">
        <v>90</v>
      </c>
      <c r="C77" s="87" t="s">
        <v>90</v>
      </c>
      <c r="D77" s="93" t="s">
        <v>91</v>
      </c>
      <c r="E77" s="59">
        <v>140.87</v>
      </c>
      <c r="F77" s="90">
        <v>544.032750904</v>
      </c>
      <c r="G77" s="28">
        <v>14</v>
      </c>
      <c r="H77" s="28">
        <f t="shared" si="1"/>
        <v>7616.46</v>
      </c>
    </row>
    <row r="78" spans="1:8" ht="12.75">
      <c r="A78" s="38" t="s">
        <v>15</v>
      </c>
      <c r="B78" s="92">
        <v>91</v>
      </c>
      <c r="C78" s="87" t="s">
        <v>92</v>
      </c>
      <c r="D78" s="93" t="s">
        <v>41</v>
      </c>
      <c r="E78" s="59"/>
      <c r="F78" s="90">
        <v>99.50326330000001</v>
      </c>
      <c r="G78" s="28">
        <v>4</v>
      </c>
      <c r="H78" s="28">
        <f t="shared" si="1"/>
        <v>398.01</v>
      </c>
    </row>
    <row r="79" spans="1:8" ht="12.75">
      <c r="A79" s="38" t="s">
        <v>96</v>
      </c>
      <c r="B79" s="94">
        <v>111</v>
      </c>
      <c r="C79" s="29" t="s">
        <v>99</v>
      </c>
      <c r="D79" s="30" t="s">
        <v>100</v>
      </c>
      <c r="E79" s="95"/>
      <c r="F79" s="90"/>
      <c r="G79" s="28">
        <v>0</v>
      </c>
      <c r="H79" s="28">
        <f t="shared" si="1"/>
        <v>0</v>
      </c>
    </row>
    <row r="80" spans="1:8" ht="12.75">
      <c r="A80" s="38" t="s">
        <v>96</v>
      </c>
      <c r="B80" s="94">
        <v>112</v>
      </c>
      <c r="C80" s="96" t="s">
        <v>101</v>
      </c>
      <c r="D80" s="30" t="s">
        <v>102</v>
      </c>
      <c r="E80" s="95">
        <v>12.03</v>
      </c>
      <c r="F80" s="90">
        <v>127.68838868200002</v>
      </c>
      <c r="G80" s="28">
        <v>12</v>
      </c>
      <c r="H80" s="28">
        <f t="shared" si="1"/>
        <v>1532.26</v>
      </c>
    </row>
    <row r="81" spans="1:8" ht="12.75">
      <c r="A81" s="38" t="s">
        <v>96</v>
      </c>
      <c r="B81" s="94"/>
      <c r="C81" s="29" t="s">
        <v>103</v>
      </c>
      <c r="D81" s="30"/>
      <c r="E81" s="95"/>
      <c r="F81" s="95">
        <v>206.96678766400004</v>
      </c>
      <c r="G81" s="28">
        <v>194.02</v>
      </c>
      <c r="H81" s="28">
        <f t="shared" si="1"/>
        <v>40155.7</v>
      </c>
    </row>
    <row r="82" spans="1:8" ht="12.75">
      <c r="A82" s="38" t="s">
        <v>96</v>
      </c>
      <c r="B82" s="94">
        <v>116</v>
      </c>
      <c r="C82" s="29" t="s">
        <v>104</v>
      </c>
      <c r="D82" s="30" t="s">
        <v>102</v>
      </c>
      <c r="E82" s="95">
        <v>4.24</v>
      </c>
      <c r="F82" s="90">
        <v>0</v>
      </c>
      <c r="G82" s="28">
        <v>0</v>
      </c>
      <c r="H82" s="28">
        <f t="shared" si="1"/>
        <v>0</v>
      </c>
    </row>
    <row r="83" spans="1:8" ht="12.75">
      <c r="A83" s="38" t="s">
        <v>96</v>
      </c>
      <c r="B83" s="94"/>
      <c r="C83" s="96" t="s">
        <v>105</v>
      </c>
      <c r="D83" s="30" t="s">
        <v>230</v>
      </c>
      <c r="E83" s="95"/>
      <c r="F83" s="95">
        <v>58.49499553400001</v>
      </c>
      <c r="G83" s="28">
        <v>2</v>
      </c>
      <c r="H83" s="28">
        <f t="shared" si="1"/>
        <v>116.99</v>
      </c>
    </row>
    <row r="84" spans="1:8" ht="12.75">
      <c r="A84" s="38" t="s">
        <v>96</v>
      </c>
      <c r="B84" s="94">
        <v>117</v>
      </c>
      <c r="C84" s="96" t="s">
        <v>106</v>
      </c>
      <c r="D84" s="30"/>
      <c r="E84" s="95">
        <v>4.24</v>
      </c>
      <c r="F84" s="90">
        <v>46.970225212</v>
      </c>
      <c r="G84" s="28">
        <v>2</v>
      </c>
      <c r="H84" s="28">
        <f t="shared" si="1"/>
        <v>93.94</v>
      </c>
    </row>
    <row r="85" spans="1:8" ht="12.75">
      <c r="A85" s="97"/>
      <c r="B85" s="98"/>
      <c r="C85" s="99"/>
      <c r="D85" s="100"/>
      <c r="E85" s="2"/>
      <c r="F85" s="40"/>
      <c r="G85" s="101"/>
      <c r="H85" s="37">
        <f>SUM(H56:H84)</f>
        <v>189529.69999999998</v>
      </c>
    </row>
    <row r="86" spans="1:8" ht="12.75">
      <c r="A86" s="97"/>
      <c r="B86" s="98"/>
      <c r="C86" s="35"/>
      <c r="D86" s="100"/>
      <c r="E86" s="2"/>
      <c r="F86" s="2"/>
      <c r="G86" s="101"/>
      <c r="H86" s="10"/>
    </row>
    <row r="87" spans="1:8" ht="12.75">
      <c r="A87" s="97"/>
      <c r="B87" s="98"/>
      <c r="C87" s="179"/>
      <c r="D87" s="98"/>
      <c r="E87" s="2"/>
      <c r="F87" s="2"/>
      <c r="G87" s="177"/>
      <c r="H87" s="178"/>
    </row>
    <row r="88" spans="1:8" ht="12.75">
      <c r="A88" s="67" t="s">
        <v>112</v>
      </c>
      <c r="B88" s="68"/>
      <c r="C88" s="69"/>
      <c r="D88" s="70"/>
      <c r="E88" s="70"/>
      <c r="F88" s="71"/>
      <c r="G88" s="100"/>
      <c r="H88" s="73"/>
    </row>
    <row r="89" spans="1:8" ht="12.75" customHeight="1">
      <c r="A89" s="74" t="s">
        <v>48</v>
      </c>
      <c r="B89" s="74" t="s">
        <v>48</v>
      </c>
      <c r="C89" s="75"/>
      <c r="D89" s="11" t="s">
        <v>49</v>
      </c>
      <c r="E89" s="74" t="s">
        <v>8</v>
      </c>
      <c r="F89" s="102" t="s">
        <v>9</v>
      </c>
      <c r="G89" s="17" t="s">
        <v>579</v>
      </c>
      <c r="H89" s="17"/>
    </row>
    <row r="90" spans="1:8" ht="12.75" customHeight="1">
      <c r="A90" s="77" t="s">
        <v>50</v>
      </c>
      <c r="B90" s="78" t="s">
        <v>51</v>
      </c>
      <c r="C90" s="79" t="s">
        <v>6</v>
      </c>
      <c r="D90" s="11"/>
      <c r="E90" s="77" t="s">
        <v>11</v>
      </c>
      <c r="F90" s="103" t="s">
        <v>52</v>
      </c>
      <c r="G90" s="81" t="s">
        <v>12</v>
      </c>
      <c r="H90" s="82" t="s">
        <v>13</v>
      </c>
    </row>
    <row r="91" spans="1:8" ht="12.75">
      <c r="A91" s="83" t="s">
        <v>53</v>
      </c>
      <c r="B91" s="78"/>
      <c r="C91" s="84"/>
      <c r="D91" s="11"/>
      <c r="E91" s="83" t="s">
        <v>14</v>
      </c>
      <c r="F91" s="104"/>
      <c r="G91" s="81"/>
      <c r="H91" s="82"/>
    </row>
    <row r="92" spans="1:8" ht="12.75">
      <c r="A92" s="38" t="s">
        <v>21</v>
      </c>
      <c r="B92" s="92">
        <v>46</v>
      </c>
      <c r="C92" s="87" t="s">
        <v>237</v>
      </c>
      <c r="D92" s="88" t="s">
        <v>238</v>
      </c>
      <c r="E92" s="40">
        <v>2510.98</v>
      </c>
      <c r="F92" s="40">
        <v>3045.3305716899995</v>
      </c>
      <c r="G92" s="28">
        <v>1</v>
      </c>
      <c r="H92" s="28">
        <f>ROUND(F92*G92,2)</f>
        <v>3045.33</v>
      </c>
    </row>
    <row r="93" spans="1:8" ht="12.75">
      <c r="A93" s="38" t="s">
        <v>21</v>
      </c>
      <c r="B93" s="86">
        <v>64</v>
      </c>
      <c r="C93" s="29" t="s">
        <v>393</v>
      </c>
      <c r="D93" s="30" t="s">
        <v>118</v>
      </c>
      <c r="E93" s="31"/>
      <c r="F93" s="31">
        <v>1726.3139817600004</v>
      </c>
      <c r="G93" s="28">
        <v>2.8</v>
      </c>
      <c r="H93" s="28">
        <f>ROUND(F93*G93,2)</f>
        <v>4833.68</v>
      </c>
    </row>
    <row r="94" spans="1:8" ht="12.75">
      <c r="A94" s="98"/>
      <c r="B94" s="98"/>
      <c r="C94" s="42" t="s">
        <v>19</v>
      </c>
      <c r="D94" s="106"/>
      <c r="E94" s="2"/>
      <c r="F94" s="2"/>
      <c r="G94" s="107"/>
      <c r="H94" s="108">
        <f>SUM(H92)</f>
        <v>3045.33</v>
      </c>
    </row>
    <row r="95" spans="1:8" ht="12.75">
      <c r="A95" s="98"/>
      <c r="B95" s="98"/>
      <c r="C95" s="42"/>
      <c r="D95" s="106"/>
      <c r="E95" s="2"/>
      <c r="F95" s="2"/>
      <c r="G95" s="107"/>
      <c r="H95" s="48"/>
    </row>
    <row r="96" spans="1:8" ht="12.75">
      <c r="A96" s="100"/>
      <c r="B96" s="98"/>
      <c r="C96" s="180"/>
      <c r="D96" s="114"/>
      <c r="E96" s="114"/>
      <c r="F96" s="57"/>
      <c r="G96" s="57"/>
      <c r="H96" s="58"/>
    </row>
    <row r="97" spans="1:8" ht="12.75">
      <c r="A97" s="67" t="s">
        <v>122</v>
      </c>
      <c r="B97" s="68"/>
      <c r="C97" s="69"/>
      <c r="D97" s="70"/>
      <c r="E97" s="70"/>
      <c r="F97" s="109"/>
      <c r="G97" s="110"/>
      <c r="H97" s="111"/>
    </row>
    <row r="98" spans="1:8" ht="12.75" customHeight="1">
      <c r="A98" s="74" t="s">
        <v>48</v>
      </c>
      <c r="B98" s="74" t="s">
        <v>48</v>
      </c>
      <c r="C98" s="75"/>
      <c r="D98" s="11" t="s">
        <v>49</v>
      </c>
      <c r="E98" s="74" t="s">
        <v>8</v>
      </c>
      <c r="F98" s="102" t="s">
        <v>9</v>
      </c>
      <c r="G98" s="17" t="s">
        <v>579</v>
      </c>
      <c r="H98" s="17"/>
    </row>
    <row r="99" spans="1:8" ht="12.75" customHeight="1">
      <c r="A99" s="77" t="s">
        <v>50</v>
      </c>
      <c r="B99" s="78" t="s">
        <v>51</v>
      </c>
      <c r="C99" s="79" t="s">
        <v>6</v>
      </c>
      <c r="D99" s="11"/>
      <c r="E99" s="77" t="s">
        <v>11</v>
      </c>
      <c r="F99" s="103" t="s">
        <v>52</v>
      </c>
      <c r="G99" s="81" t="s">
        <v>12</v>
      </c>
      <c r="H99" s="82" t="s">
        <v>13</v>
      </c>
    </row>
    <row r="100" spans="1:8" ht="12.75">
      <c r="A100" s="83" t="s">
        <v>53</v>
      </c>
      <c r="B100" s="78"/>
      <c r="C100" s="84"/>
      <c r="D100" s="11"/>
      <c r="E100" s="83" t="s">
        <v>14</v>
      </c>
      <c r="F100" s="104"/>
      <c r="G100" s="81"/>
      <c r="H100" s="82"/>
    </row>
    <row r="101" spans="1:8" ht="12.75">
      <c r="A101" s="112" t="s">
        <v>25</v>
      </c>
      <c r="B101" s="113">
        <v>1</v>
      </c>
      <c r="C101" s="87" t="s">
        <v>244</v>
      </c>
      <c r="D101" s="88" t="s">
        <v>217</v>
      </c>
      <c r="E101" s="31">
        <v>35.71</v>
      </c>
      <c r="F101" s="31">
        <v>187.339250834</v>
      </c>
      <c r="G101" s="28">
        <v>2</v>
      </c>
      <c r="H101" s="28">
        <f aca="true" t="shared" si="2" ref="H101:H112">ROUND(F101*G101,2)</f>
        <v>374.68</v>
      </c>
    </row>
    <row r="102" spans="1:8" ht="12.75">
      <c r="A102" s="112" t="s">
        <v>25</v>
      </c>
      <c r="B102" s="113">
        <v>38</v>
      </c>
      <c r="C102" s="87" t="s">
        <v>208</v>
      </c>
      <c r="D102" s="88" t="s">
        <v>209</v>
      </c>
      <c r="E102" s="31">
        <v>243.03</v>
      </c>
      <c r="F102" s="31">
        <v>993.442405288</v>
      </c>
      <c r="G102" s="28">
        <v>2</v>
      </c>
      <c r="H102" s="28">
        <f t="shared" si="2"/>
        <v>1986.88</v>
      </c>
    </row>
    <row r="103" spans="1:8" ht="12.75">
      <c r="A103" s="112" t="s">
        <v>25</v>
      </c>
      <c r="B103" s="113">
        <v>44</v>
      </c>
      <c r="C103" s="87" t="s">
        <v>210</v>
      </c>
      <c r="D103" s="93" t="s">
        <v>211</v>
      </c>
      <c r="E103" s="59">
        <v>1581.45</v>
      </c>
      <c r="F103" s="40">
        <v>2768.544934296</v>
      </c>
      <c r="G103" s="28">
        <v>2</v>
      </c>
      <c r="H103" s="28">
        <f t="shared" si="2"/>
        <v>5537.09</v>
      </c>
    </row>
    <row r="104" spans="1:8" s="311" customFormat="1" ht="12.75">
      <c r="A104" s="305" t="s">
        <v>25</v>
      </c>
      <c r="B104" s="306">
        <v>48</v>
      </c>
      <c r="C104" s="307" t="s">
        <v>212</v>
      </c>
      <c r="D104" s="308" t="s">
        <v>126</v>
      </c>
      <c r="E104" s="309">
        <v>103.72</v>
      </c>
      <c r="F104" s="309">
        <v>142.19772532000002</v>
      </c>
      <c r="G104" s="310">
        <v>1.8</v>
      </c>
      <c r="H104" s="310">
        <f t="shared" si="2"/>
        <v>255.96</v>
      </c>
    </row>
    <row r="105" spans="1:8" ht="12.75">
      <c r="A105" s="112" t="s">
        <v>25</v>
      </c>
      <c r="B105" s="114"/>
      <c r="C105" s="87" t="s">
        <v>127</v>
      </c>
      <c r="D105" s="88"/>
      <c r="E105" s="40"/>
      <c r="F105" s="40"/>
      <c r="G105" s="28">
        <v>0</v>
      </c>
      <c r="H105" s="28">
        <f t="shared" si="2"/>
        <v>0</v>
      </c>
    </row>
    <row r="106" spans="1:8" ht="12.75">
      <c r="A106" s="112" t="s">
        <v>25</v>
      </c>
      <c r="B106" s="113">
        <v>60</v>
      </c>
      <c r="C106" s="89" t="s">
        <v>213</v>
      </c>
      <c r="D106" s="88" t="s">
        <v>129</v>
      </c>
      <c r="E106" s="40">
        <v>7.69</v>
      </c>
      <c r="F106" s="40">
        <v>23.167074768000003</v>
      </c>
      <c r="G106" s="28">
        <v>2</v>
      </c>
      <c r="H106" s="28">
        <f t="shared" si="2"/>
        <v>46.33</v>
      </c>
    </row>
    <row r="107" spans="1:8" ht="12.75">
      <c r="A107" s="112" t="s">
        <v>25</v>
      </c>
      <c r="B107" s="113">
        <v>61</v>
      </c>
      <c r="C107" s="89" t="s">
        <v>130</v>
      </c>
      <c r="D107" s="88" t="s">
        <v>129</v>
      </c>
      <c r="E107" s="40">
        <v>43.43</v>
      </c>
      <c r="F107" s="40">
        <v>106.94960504</v>
      </c>
      <c r="G107" s="28">
        <v>2</v>
      </c>
      <c r="H107" s="28">
        <f t="shared" si="2"/>
        <v>213.9</v>
      </c>
    </row>
    <row r="108" spans="1:8" ht="12.75">
      <c r="A108" s="112" t="s">
        <v>25</v>
      </c>
      <c r="B108" s="114"/>
      <c r="C108" s="87" t="s">
        <v>131</v>
      </c>
      <c r="D108" s="88"/>
      <c r="E108" s="40"/>
      <c r="F108" s="40"/>
      <c r="G108" s="28">
        <v>0</v>
      </c>
      <c r="H108" s="28">
        <f t="shared" si="2"/>
        <v>0</v>
      </c>
    </row>
    <row r="109" spans="1:8" ht="12.75">
      <c r="A109" s="112" t="s">
        <v>25</v>
      </c>
      <c r="B109" s="113">
        <v>66</v>
      </c>
      <c r="C109" s="89" t="s">
        <v>134</v>
      </c>
      <c r="D109" s="88" t="s">
        <v>133</v>
      </c>
      <c r="E109" s="40">
        <v>61.56</v>
      </c>
      <c r="F109" s="40">
        <v>312.27362016</v>
      </c>
      <c r="G109" s="28">
        <v>4</v>
      </c>
      <c r="H109" s="28">
        <f t="shared" si="2"/>
        <v>1249.09</v>
      </c>
    </row>
    <row r="110" spans="1:8" ht="12.75">
      <c r="A110" s="112" t="s">
        <v>25</v>
      </c>
      <c r="B110" s="113">
        <v>87</v>
      </c>
      <c r="C110" s="87" t="s">
        <v>274</v>
      </c>
      <c r="D110" s="88" t="s">
        <v>275</v>
      </c>
      <c r="E110" s="31">
        <v>59.67</v>
      </c>
      <c r="F110" s="31">
        <v>291.124364832</v>
      </c>
      <c r="G110" s="28">
        <v>3</v>
      </c>
      <c r="H110" s="28">
        <f t="shared" si="2"/>
        <v>873.37</v>
      </c>
    </row>
    <row r="111" spans="1:8" ht="12.75">
      <c r="A111" s="112" t="s">
        <v>25</v>
      </c>
      <c r="B111" s="91">
        <v>135</v>
      </c>
      <c r="C111" s="105" t="s">
        <v>245</v>
      </c>
      <c r="D111" s="88" t="s">
        <v>246</v>
      </c>
      <c r="E111" s="31">
        <v>42.01</v>
      </c>
      <c r="F111" s="31">
        <v>87.47795665000001</v>
      </c>
      <c r="G111" s="28">
        <v>92.8</v>
      </c>
      <c r="H111" s="28">
        <f t="shared" si="2"/>
        <v>8117.95</v>
      </c>
    </row>
    <row r="112" spans="1:8" ht="12.75">
      <c r="A112" s="112" t="s">
        <v>139</v>
      </c>
      <c r="B112" s="91">
        <v>142</v>
      </c>
      <c r="C112" s="105" t="s">
        <v>397</v>
      </c>
      <c r="D112" s="88" t="s">
        <v>219</v>
      </c>
      <c r="E112" s="31">
        <v>180.8</v>
      </c>
      <c r="F112" s="31">
        <v>422.5148672700001</v>
      </c>
      <c r="G112" s="28">
        <v>258</v>
      </c>
      <c r="H112" s="28">
        <f t="shared" si="2"/>
        <v>109008.84</v>
      </c>
    </row>
    <row r="113" spans="1:8" ht="12.75">
      <c r="A113" s="100"/>
      <c r="B113" s="98"/>
      <c r="C113" s="42"/>
      <c r="D113" s="106"/>
      <c r="E113" s="2"/>
      <c r="F113" s="2"/>
      <c r="G113" s="107"/>
      <c r="H113" s="108">
        <f>SUM(H101:H112)</f>
        <v>127664.09</v>
      </c>
    </row>
    <row r="114" spans="1:8" ht="12.75">
      <c r="A114" s="257"/>
      <c r="B114" s="257"/>
      <c r="C114" s="257"/>
      <c r="D114" s="257"/>
      <c r="E114" s="257"/>
      <c r="F114" s="2"/>
      <c r="G114" s="107"/>
      <c r="H114" s="48"/>
    </row>
    <row r="115" spans="1:8" ht="12.75">
      <c r="A115" s="98"/>
      <c r="B115" s="98"/>
      <c r="C115" s="118" t="s">
        <v>30</v>
      </c>
      <c r="D115" s="119"/>
      <c r="E115" s="2"/>
      <c r="F115" s="2"/>
      <c r="G115" s="120"/>
      <c r="H115" s="111"/>
    </row>
    <row r="116" spans="1:8" ht="12.75" customHeight="1">
      <c r="A116" s="74" t="s">
        <v>48</v>
      </c>
      <c r="B116" s="74" t="s">
        <v>48</v>
      </c>
      <c r="C116" s="75"/>
      <c r="D116" s="11" t="s">
        <v>49</v>
      </c>
      <c r="E116" s="74" t="s">
        <v>8</v>
      </c>
      <c r="F116" s="102" t="s">
        <v>9</v>
      </c>
      <c r="G116" s="17" t="s">
        <v>579</v>
      </c>
      <c r="H116" s="17"/>
    </row>
    <row r="117" spans="1:8" ht="12.75" customHeight="1">
      <c r="A117" s="77" t="s">
        <v>50</v>
      </c>
      <c r="B117" s="78" t="s">
        <v>51</v>
      </c>
      <c r="C117" s="79" t="s">
        <v>6</v>
      </c>
      <c r="D117" s="11"/>
      <c r="E117" s="77" t="s">
        <v>11</v>
      </c>
      <c r="F117" s="103" t="s">
        <v>52</v>
      </c>
      <c r="G117" s="81" t="s">
        <v>12</v>
      </c>
      <c r="H117" s="82" t="s">
        <v>13</v>
      </c>
    </row>
    <row r="118" spans="1:8" ht="12.75">
      <c r="A118" s="83" t="s">
        <v>53</v>
      </c>
      <c r="B118" s="78"/>
      <c r="C118" s="84"/>
      <c r="D118" s="11"/>
      <c r="E118" s="83" t="s">
        <v>14</v>
      </c>
      <c r="F118" s="104"/>
      <c r="G118" s="81"/>
      <c r="H118" s="82"/>
    </row>
    <row r="119" spans="1:8" ht="12.75">
      <c r="A119" s="112" t="s">
        <v>31</v>
      </c>
      <c r="B119" s="113"/>
      <c r="C119" s="87" t="s">
        <v>140</v>
      </c>
      <c r="D119" s="88"/>
      <c r="E119" s="31"/>
      <c r="F119" s="31"/>
      <c r="G119" s="26"/>
      <c r="H119" s="121"/>
    </row>
    <row r="120" spans="1:8" ht="12.75">
      <c r="A120" s="112" t="s">
        <v>31</v>
      </c>
      <c r="B120" s="113">
        <v>1</v>
      </c>
      <c r="C120" s="89" t="s">
        <v>141</v>
      </c>
      <c r="D120" s="88" t="s">
        <v>142</v>
      </c>
      <c r="E120" s="31">
        <v>61.99</v>
      </c>
      <c r="F120" s="31">
        <v>121.02360538</v>
      </c>
      <c r="G120" s="28">
        <v>2</v>
      </c>
      <c r="H120" s="28">
        <f aca="true" t="shared" si="3" ref="H120:H128">ROUND(F120*G120,2)</f>
        <v>242.05</v>
      </c>
    </row>
    <row r="121" spans="1:8" ht="12.75">
      <c r="A121" s="112" t="s">
        <v>31</v>
      </c>
      <c r="B121" s="113">
        <v>4</v>
      </c>
      <c r="C121" s="87" t="s">
        <v>145</v>
      </c>
      <c r="D121" s="88" t="s">
        <v>33</v>
      </c>
      <c r="E121" s="31">
        <v>70.02</v>
      </c>
      <c r="F121" s="31">
        <v>106.42494322799999</v>
      </c>
      <c r="G121" s="28">
        <v>3</v>
      </c>
      <c r="H121" s="28">
        <f t="shared" si="3"/>
        <v>319.27</v>
      </c>
    </row>
    <row r="122" spans="1:8" ht="12.75">
      <c r="A122" s="112" t="s">
        <v>31</v>
      </c>
      <c r="B122" s="113">
        <v>9</v>
      </c>
      <c r="C122" s="87" t="s">
        <v>223</v>
      </c>
      <c r="D122" s="88" t="s">
        <v>149</v>
      </c>
      <c r="E122" s="31">
        <v>26.26</v>
      </c>
      <c r="F122" s="31">
        <v>70.88112745800001</v>
      </c>
      <c r="G122" s="28">
        <v>1</v>
      </c>
      <c r="H122" s="28">
        <f t="shared" si="3"/>
        <v>70.88</v>
      </c>
    </row>
    <row r="123" spans="1:8" ht="12.75">
      <c r="A123" s="112" t="s">
        <v>31</v>
      </c>
      <c r="B123" s="113">
        <v>10</v>
      </c>
      <c r="C123" s="87" t="s">
        <v>150</v>
      </c>
      <c r="D123" s="88" t="s">
        <v>151</v>
      </c>
      <c r="E123" s="31">
        <v>243.51</v>
      </c>
      <c r="F123" s="31">
        <v>382.31528237400005</v>
      </c>
      <c r="G123" s="28">
        <v>44</v>
      </c>
      <c r="H123" s="28">
        <f t="shared" si="3"/>
        <v>16821.87</v>
      </c>
    </row>
    <row r="124" spans="1:8" ht="12.75">
      <c r="A124" s="112" t="s">
        <v>31</v>
      </c>
      <c r="B124" s="113">
        <v>16</v>
      </c>
      <c r="C124" s="87" t="s">
        <v>154</v>
      </c>
      <c r="D124" s="122" t="s">
        <v>33</v>
      </c>
      <c r="E124" s="40">
        <v>3991.38</v>
      </c>
      <c r="F124" s="123">
        <v>741.3549730940001</v>
      </c>
      <c r="G124" s="28">
        <v>80</v>
      </c>
      <c r="H124" s="28">
        <f t="shared" si="3"/>
        <v>59308.4</v>
      </c>
    </row>
    <row r="125" spans="1:8" ht="12.75">
      <c r="A125" s="112" t="s">
        <v>31</v>
      </c>
      <c r="B125" s="113">
        <v>17</v>
      </c>
      <c r="C125" s="87" t="s">
        <v>155</v>
      </c>
      <c r="D125" s="115" t="s">
        <v>156</v>
      </c>
      <c r="E125" s="124">
        <v>367.61</v>
      </c>
      <c r="F125" s="40">
        <v>515.855672912</v>
      </c>
      <c r="G125" s="28">
        <v>3</v>
      </c>
      <c r="H125" s="28">
        <f t="shared" si="3"/>
        <v>1547.57</v>
      </c>
    </row>
    <row r="126" spans="1:8" ht="12.75">
      <c r="A126" s="112" t="s">
        <v>31</v>
      </c>
      <c r="B126" s="113">
        <v>20</v>
      </c>
      <c r="C126" s="87" t="s">
        <v>158</v>
      </c>
      <c r="D126" s="88" t="s">
        <v>33</v>
      </c>
      <c r="E126" s="26">
        <v>9.62</v>
      </c>
      <c r="F126" s="31">
        <v>30.872365306</v>
      </c>
      <c r="G126" s="28">
        <v>162</v>
      </c>
      <c r="H126" s="28">
        <f t="shared" si="3"/>
        <v>5001.32</v>
      </c>
    </row>
    <row r="127" spans="1:8" ht="12.75">
      <c r="A127" s="112" t="s">
        <v>31</v>
      </c>
      <c r="B127" s="113">
        <v>21</v>
      </c>
      <c r="C127" s="87" t="s">
        <v>159</v>
      </c>
      <c r="D127" s="88" t="s">
        <v>33</v>
      </c>
      <c r="E127" s="26">
        <v>66.53</v>
      </c>
      <c r="F127" s="31">
        <v>89.48966530599999</v>
      </c>
      <c r="G127" s="28">
        <v>1</v>
      </c>
      <c r="H127" s="28">
        <f t="shared" si="3"/>
        <v>89.49</v>
      </c>
    </row>
    <row r="128" spans="1:8" ht="12.75">
      <c r="A128" s="112" t="s">
        <v>31</v>
      </c>
      <c r="B128" s="113">
        <v>38</v>
      </c>
      <c r="C128" s="87" t="s">
        <v>160</v>
      </c>
      <c r="D128" s="88" t="s">
        <v>161</v>
      </c>
      <c r="E128" s="40">
        <v>1971.04</v>
      </c>
      <c r="F128" s="40">
        <v>2363.68564805</v>
      </c>
      <c r="G128" s="28">
        <v>2</v>
      </c>
      <c r="H128" s="28">
        <f t="shared" si="3"/>
        <v>4727.37</v>
      </c>
    </row>
    <row r="129" spans="1:8" ht="12.75">
      <c r="A129" s="98"/>
      <c r="B129" s="98"/>
      <c r="C129" s="42" t="s">
        <v>19</v>
      </c>
      <c r="D129" s="106"/>
      <c r="E129" s="2"/>
      <c r="F129" s="2"/>
      <c r="G129" s="107"/>
      <c r="H129" s="108">
        <f>SUM(H120:H128)</f>
        <v>88128.22</v>
      </c>
    </row>
    <row r="130" spans="1:8" ht="12.75">
      <c r="A130" s="67" t="s">
        <v>162</v>
      </c>
      <c r="B130" s="68"/>
      <c r="C130" s="69"/>
      <c r="D130" s="70"/>
      <c r="E130" s="70"/>
      <c r="F130" s="109"/>
      <c r="G130" s="107"/>
      <c r="H130" s="48"/>
    </row>
    <row r="131" spans="1:8" ht="12.75" customHeight="1">
      <c r="A131" s="74" t="s">
        <v>48</v>
      </c>
      <c r="B131" s="74" t="s">
        <v>48</v>
      </c>
      <c r="C131" s="75"/>
      <c r="D131" s="11" t="s">
        <v>49</v>
      </c>
      <c r="E131" s="74" t="s">
        <v>8</v>
      </c>
      <c r="F131" s="102" t="s">
        <v>9</v>
      </c>
      <c r="G131" s="17" t="s">
        <v>579</v>
      </c>
      <c r="H131" s="17"/>
    </row>
    <row r="132" spans="1:8" ht="12.75" customHeight="1">
      <c r="A132" s="77" t="s">
        <v>50</v>
      </c>
      <c r="B132" s="78" t="s">
        <v>51</v>
      </c>
      <c r="C132" s="79" t="s">
        <v>6</v>
      </c>
      <c r="D132" s="11"/>
      <c r="E132" s="77" t="s">
        <v>11</v>
      </c>
      <c r="F132" s="103" t="s">
        <v>52</v>
      </c>
      <c r="G132" s="81" t="s">
        <v>12</v>
      </c>
      <c r="H132" s="82" t="s">
        <v>13</v>
      </c>
    </row>
    <row r="133" spans="1:8" ht="12.75">
      <c r="A133" s="83" t="s">
        <v>53</v>
      </c>
      <c r="B133" s="78"/>
      <c r="C133" s="84"/>
      <c r="D133" s="11"/>
      <c r="E133" s="83" t="s">
        <v>14</v>
      </c>
      <c r="F133" s="104"/>
      <c r="G133" s="81"/>
      <c r="H133" s="82"/>
    </row>
    <row r="134" spans="1:8" ht="12.75">
      <c r="A134" s="112" t="s">
        <v>163</v>
      </c>
      <c r="B134" s="125">
        <v>1</v>
      </c>
      <c r="C134" s="87" t="s">
        <v>277</v>
      </c>
      <c r="D134" s="88" t="s">
        <v>278</v>
      </c>
      <c r="E134" s="31"/>
      <c r="F134" s="31">
        <v>955.419379312</v>
      </c>
      <c r="G134" s="28"/>
      <c r="H134" s="28">
        <f aca="true" t="shared" si="4" ref="H134:H140">ROUND(F134*G134,2)</f>
        <v>0</v>
      </c>
    </row>
    <row r="135" spans="1:8" ht="12.75">
      <c r="A135" s="112" t="s">
        <v>163</v>
      </c>
      <c r="B135" s="113">
        <v>2</v>
      </c>
      <c r="C135" s="87" t="s">
        <v>279</v>
      </c>
      <c r="D135" s="88" t="s">
        <v>278</v>
      </c>
      <c r="E135" s="31"/>
      <c r="F135" s="31">
        <v>1912.621257466</v>
      </c>
      <c r="G135" s="28"/>
      <c r="H135" s="28">
        <f t="shared" si="4"/>
        <v>0</v>
      </c>
    </row>
    <row r="136" spans="1:8" ht="12.75">
      <c r="A136" s="112" t="s">
        <v>163</v>
      </c>
      <c r="B136" s="113">
        <v>3</v>
      </c>
      <c r="C136" s="87" t="s">
        <v>280</v>
      </c>
      <c r="D136" s="88" t="s">
        <v>278</v>
      </c>
      <c r="E136" s="31"/>
      <c r="F136" s="31">
        <v>643.7220252000001</v>
      </c>
      <c r="G136" s="28"/>
      <c r="H136" s="28">
        <f t="shared" si="4"/>
        <v>0</v>
      </c>
    </row>
    <row r="137" spans="1:8" ht="12.75">
      <c r="A137" s="112" t="s">
        <v>163</v>
      </c>
      <c r="B137" s="125">
        <v>9</v>
      </c>
      <c r="C137" s="87" t="s">
        <v>164</v>
      </c>
      <c r="D137" s="88" t="s">
        <v>165</v>
      </c>
      <c r="E137" s="31">
        <v>32.84</v>
      </c>
      <c r="F137" s="31">
        <v>171.042572912</v>
      </c>
      <c r="G137" s="28">
        <v>2.1</v>
      </c>
      <c r="H137" s="28">
        <f t="shared" si="4"/>
        <v>359.19</v>
      </c>
    </row>
    <row r="138" spans="1:8" ht="12.75">
      <c r="A138" s="112" t="s">
        <v>163</v>
      </c>
      <c r="B138" s="91"/>
      <c r="C138" s="87" t="s">
        <v>168</v>
      </c>
      <c r="D138" s="93"/>
      <c r="E138" s="93"/>
      <c r="F138" s="40">
        <v>0</v>
      </c>
      <c r="G138" s="28">
        <v>0</v>
      </c>
      <c r="H138" s="28">
        <f t="shared" si="4"/>
        <v>0</v>
      </c>
    </row>
    <row r="139" spans="1:8" ht="12.75">
      <c r="A139" s="112" t="s">
        <v>163</v>
      </c>
      <c r="B139" s="91">
        <v>40</v>
      </c>
      <c r="C139" s="89" t="s">
        <v>250</v>
      </c>
      <c r="D139" s="93" t="s">
        <v>170</v>
      </c>
      <c r="E139" s="59">
        <v>4.12</v>
      </c>
      <c r="F139" s="40">
        <v>231.03342467399997</v>
      </c>
      <c r="G139" s="28">
        <v>2</v>
      </c>
      <c r="H139" s="28">
        <f t="shared" si="4"/>
        <v>462.07</v>
      </c>
    </row>
    <row r="140" spans="1:8" ht="12.75">
      <c r="A140" s="22"/>
      <c r="B140" s="86">
        <v>50</v>
      </c>
      <c r="C140" s="105" t="s">
        <v>407</v>
      </c>
      <c r="D140" s="93" t="s">
        <v>172</v>
      </c>
      <c r="E140" s="126">
        <v>13.01</v>
      </c>
      <c r="F140" s="40">
        <v>123.84801205199999</v>
      </c>
      <c r="G140" s="28">
        <v>4</v>
      </c>
      <c r="H140" s="28">
        <f t="shared" si="4"/>
        <v>495.39</v>
      </c>
    </row>
    <row r="141" spans="1:8" ht="12.75">
      <c r="A141" s="98"/>
      <c r="B141" s="98"/>
      <c r="C141" s="42" t="s">
        <v>19</v>
      </c>
      <c r="D141" s="106"/>
      <c r="E141" s="106"/>
      <c r="F141" s="107"/>
      <c r="G141" s="128"/>
      <c r="H141" s="60">
        <f>SUM(H134:H140)</f>
        <v>1316.65</v>
      </c>
    </row>
    <row r="142" spans="1:8" ht="12.75">
      <c r="A142" s="98"/>
      <c r="B142" s="98"/>
      <c r="C142" s="42"/>
      <c r="D142" s="106"/>
      <c r="E142" s="106"/>
      <c r="F142" s="107"/>
      <c r="G142" s="170"/>
      <c r="H142" s="48"/>
    </row>
    <row r="143" spans="1:8" ht="12.75">
      <c r="A143" s="98"/>
      <c r="B143" s="98"/>
      <c r="C143" s="129" t="s">
        <v>36</v>
      </c>
      <c r="D143" s="57"/>
      <c r="E143" s="57"/>
      <c r="F143" s="57"/>
      <c r="G143" s="57"/>
      <c r="H143" s="58"/>
    </row>
    <row r="144" spans="1:8" ht="12.75" customHeight="1">
      <c r="A144" s="74" t="s">
        <v>48</v>
      </c>
      <c r="B144" s="74" t="s">
        <v>48</v>
      </c>
      <c r="C144" s="75"/>
      <c r="D144" s="11" t="s">
        <v>49</v>
      </c>
      <c r="E144" s="74" t="s">
        <v>8</v>
      </c>
      <c r="F144" s="130" t="s">
        <v>173</v>
      </c>
      <c r="G144" s="17" t="s">
        <v>579</v>
      </c>
      <c r="H144" s="17"/>
    </row>
    <row r="145" spans="1:8" ht="12.75" customHeight="1">
      <c r="A145" s="77" t="s">
        <v>50</v>
      </c>
      <c r="B145" s="78" t="s">
        <v>51</v>
      </c>
      <c r="C145" s="79" t="s">
        <v>6</v>
      </c>
      <c r="D145" s="11"/>
      <c r="E145" s="77" t="s">
        <v>11</v>
      </c>
      <c r="F145" s="130"/>
      <c r="G145" s="81" t="s">
        <v>12</v>
      </c>
      <c r="H145" s="82" t="s">
        <v>13</v>
      </c>
    </row>
    <row r="146" spans="1:8" ht="12.75">
      <c r="A146" s="83" t="s">
        <v>53</v>
      </c>
      <c r="B146" s="78"/>
      <c r="C146" s="84"/>
      <c r="D146" s="11"/>
      <c r="E146" s="83" t="s">
        <v>14</v>
      </c>
      <c r="F146" s="130"/>
      <c r="G146" s="81"/>
      <c r="H146" s="82"/>
    </row>
    <row r="147" spans="1:8" ht="12.75">
      <c r="A147" s="22" t="s">
        <v>37</v>
      </c>
      <c r="B147" s="22">
        <v>33</v>
      </c>
      <c r="C147" s="87" t="s">
        <v>174</v>
      </c>
      <c r="D147" s="115" t="s">
        <v>39</v>
      </c>
      <c r="E147" s="116">
        <v>3468.64</v>
      </c>
      <c r="F147" s="116">
        <v>4281.3</v>
      </c>
      <c r="G147" s="28">
        <v>1</v>
      </c>
      <c r="H147" s="28">
        <f>ROUND(F147*G147,2)</f>
        <v>4281.3</v>
      </c>
    </row>
    <row r="148" spans="1:8" ht="12.75">
      <c r="A148" s="22" t="s">
        <v>37</v>
      </c>
      <c r="B148" s="22">
        <v>36</v>
      </c>
      <c r="C148" s="87" t="s">
        <v>227</v>
      </c>
      <c r="D148" s="115" t="s">
        <v>39</v>
      </c>
      <c r="E148" s="171">
        <v>1294.07</v>
      </c>
      <c r="F148" s="171">
        <v>1637.32</v>
      </c>
      <c r="G148" s="28">
        <v>1</v>
      </c>
      <c r="H148" s="28">
        <f>ROUND(F148*G148,2)</f>
        <v>1637.32</v>
      </c>
    </row>
    <row r="149" spans="1:8" ht="12.75">
      <c r="A149" s="131"/>
      <c r="B149" s="131"/>
      <c r="C149" s="56" t="s">
        <v>19</v>
      </c>
      <c r="D149" s="132"/>
      <c r="E149" s="132"/>
      <c r="F149" s="133"/>
      <c r="G149" s="134"/>
      <c r="H149" s="108">
        <f>SUM(H147:H148)</f>
        <v>5918.62</v>
      </c>
    </row>
    <row r="150" spans="1:8" ht="12.75">
      <c r="A150" s="98"/>
      <c r="B150" s="98"/>
      <c r="C150" s="42"/>
      <c r="D150" s="106"/>
      <c r="E150" s="110"/>
      <c r="F150" s="107"/>
      <c r="G150" s="107"/>
      <c r="H150" s="48"/>
    </row>
    <row r="151" spans="1:8" ht="12.75" customHeight="1">
      <c r="A151" s="74" t="s">
        <v>48</v>
      </c>
      <c r="B151" s="74" t="s">
        <v>48</v>
      </c>
      <c r="C151" s="75"/>
      <c r="D151" s="11" t="s">
        <v>49</v>
      </c>
      <c r="E151" s="74" t="s">
        <v>8</v>
      </c>
      <c r="F151" s="130" t="s">
        <v>173</v>
      </c>
      <c r="G151" s="17" t="s">
        <v>579</v>
      </c>
      <c r="H151" s="17"/>
    </row>
    <row r="152" spans="1:8" ht="12.75" customHeight="1">
      <c r="A152" s="77" t="s">
        <v>50</v>
      </c>
      <c r="B152" s="78" t="s">
        <v>51</v>
      </c>
      <c r="C152" s="79" t="s">
        <v>6</v>
      </c>
      <c r="D152" s="11"/>
      <c r="E152" s="77" t="s">
        <v>11</v>
      </c>
      <c r="F152" s="130"/>
      <c r="G152" s="81" t="s">
        <v>12</v>
      </c>
      <c r="H152" s="82" t="s">
        <v>13</v>
      </c>
    </row>
    <row r="153" spans="1:8" ht="12.75">
      <c r="A153" s="83" t="s">
        <v>53</v>
      </c>
      <c r="B153" s="78"/>
      <c r="C153" s="84"/>
      <c r="D153" s="11"/>
      <c r="E153" s="83" t="s">
        <v>14</v>
      </c>
      <c r="F153" s="130"/>
      <c r="G153" s="81"/>
      <c r="H153" s="82"/>
    </row>
    <row r="154" spans="1:8" ht="12.75">
      <c r="A154" s="135"/>
      <c r="B154" s="23">
        <v>5</v>
      </c>
      <c r="C154" s="29" t="s">
        <v>291</v>
      </c>
      <c r="D154" s="30" t="s">
        <v>39</v>
      </c>
      <c r="E154" s="59"/>
      <c r="F154" s="40">
        <v>3000</v>
      </c>
      <c r="G154" s="28"/>
      <c r="H154" s="28">
        <f>ROUND(F154*G154,2)</f>
        <v>0</v>
      </c>
    </row>
    <row r="155" spans="1:8" ht="12.75">
      <c r="A155" s="135"/>
      <c r="B155" s="23">
        <v>6</v>
      </c>
      <c r="C155" s="29" t="s">
        <v>292</v>
      </c>
      <c r="D155" s="30" t="s">
        <v>39</v>
      </c>
      <c r="E155" s="59"/>
      <c r="F155" s="40">
        <v>142.5</v>
      </c>
      <c r="G155" s="28"/>
      <c r="H155" s="28">
        <f>ROUND(F155*G155,2)</f>
        <v>0</v>
      </c>
    </row>
    <row r="156" spans="1:8" s="311" customFormat="1" ht="12.75">
      <c r="A156" s="312"/>
      <c r="B156" s="313">
        <v>7</v>
      </c>
      <c r="C156" s="314" t="s">
        <v>256</v>
      </c>
      <c r="D156" s="315" t="s">
        <v>39</v>
      </c>
      <c r="E156" s="316"/>
      <c r="F156" s="317">
        <v>43.01</v>
      </c>
      <c r="G156" s="310">
        <v>1.2</v>
      </c>
      <c r="H156" s="310">
        <f>ROUND(F156*G156,2)</f>
        <v>51.61</v>
      </c>
    </row>
    <row r="157" spans="1:8" ht="12.75">
      <c r="A157" s="135"/>
      <c r="B157" s="23">
        <v>14</v>
      </c>
      <c r="C157" s="29" t="s">
        <v>527</v>
      </c>
      <c r="D157" s="30" t="s">
        <v>39</v>
      </c>
      <c r="E157" s="40"/>
      <c r="F157" s="40">
        <v>282.203333333333</v>
      </c>
      <c r="G157" s="28">
        <v>1</v>
      </c>
      <c r="H157" s="28">
        <f>ROUND(F157*G157,2)</f>
        <v>282.2</v>
      </c>
    </row>
    <row r="158" spans="1:8" ht="12.75">
      <c r="A158" s="136"/>
      <c r="B158" s="137"/>
      <c r="C158" s="138" t="s">
        <v>19</v>
      </c>
      <c r="D158" s="139"/>
      <c r="E158" s="140"/>
      <c r="F158" s="140"/>
      <c r="G158" s="141"/>
      <c r="H158" s="60">
        <f>SUM(H154:H157)</f>
        <v>333.81</v>
      </c>
    </row>
    <row r="159" spans="1:8" ht="12.75">
      <c r="A159" s="98"/>
      <c r="B159" s="98"/>
      <c r="C159" s="42"/>
      <c r="D159" s="106"/>
      <c r="E159" s="110"/>
      <c r="F159" s="107"/>
      <c r="G159" s="107"/>
      <c r="H159" s="48"/>
    </row>
    <row r="160" spans="1:8" ht="12.75">
      <c r="A160" s="98"/>
      <c r="B160" s="98"/>
      <c r="C160" s="42"/>
      <c r="D160" s="106"/>
      <c r="E160" s="106"/>
      <c r="F160" s="107"/>
      <c r="G160" s="107"/>
      <c r="H160" s="48"/>
    </row>
    <row r="161" spans="1:8" ht="12.75" customHeight="1">
      <c r="A161" s="74" t="s">
        <v>48</v>
      </c>
      <c r="B161" s="74" t="s">
        <v>48</v>
      </c>
      <c r="C161" s="75"/>
      <c r="D161" s="11" t="s">
        <v>49</v>
      </c>
      <c r="E161" s="74" t="s">
        <v>8</v>
      </c>
      <c r="F161" s="130" t="s">
        <v>173</v>
      </c>
      <c r="G161" s="17" t="s">
        <v>579</v>
      </c>
      <c r="H161" s="17"/>
    </row>
    <row r="162" spans="1:8" ht="12.75" customHeight="1">
      <c r="A162" s="77" t="s">
        <v>50</v>
      </c>
      <c r="B162" s="78" t="s">
        <v>51</v>
      </c>
      <c r="C162" s="79" t="s">
        <v>6</v>
      </c>
      <c r="D162" s="11"/>
      <c r="E162" s="77" t="s">
        <v>11</v>
      </c>
      <c r="F162" s="130"/>
      <c r="G162" s="81" t="s">
        <v>12</v>
      </c>
      <c r="H162" s="82" t="s">
        <v>13</v>
      </c>
    </row>
    <row r="163" spans="1:8" ht="12.75">
      <c r="A163" s="83" t="s">
        <v>53</v>
      </c>
      <c r="B163" s="78"/>
      <c r="C163" s="84"/>
      <c r="D163" s="11"/>
      <c r="E163" s="83" t="s">
        <v>14</v>
      </c>
      <c r="F163" s="130"/>
      <c r="G163" s="81"/>
      <c r="H163" s="82"/>
    </row>
    <row r="164" spans="1:8" ht="12.75">
      <c r="A164" s="135"/>
      <c r="B164" s="23">
        <v>10</v>
      </c>
      <c r="C164" s="29" t="s">
        <v>258</v>
      </c>
      <c r="D164" s="30" t="s">
        <v>259</v>
      </c>
      <c r="E164" s="181"/>
      <c r="F164" s="40">
        <v>1431.34</v>
      </c>
      <c r="G164" s="28">
        <v>1</v>
      </c>
      <c r="H164" s="28">
        <f aca="true" t="shared" si="5" ref="H164:H172">ROUND(F164*G164,2)</f>
        <v>1431.34</v>
      </c>
    </row>
    <row r="165" spans="1:8" ht="12.75">
      <c r="A165" s="135"/>
      <c r="B165" s="23">
        <v>11</v>
      </c>
      <c r="C165" s="29" t="s">
        <v>260</v>
      </c>
      <c r="D165" s="30" t="s">
        <v>259</v>
      </c>
      <c r="E165" s="40"/>
      <c r="F165" s="40">
        <v>554.07</v>
      </c>
      <c r="G165" s="28">
        <v>1</v>
      </c>
      <c r="H165" s="28">
        <f t="shared" si="5"/>
        <v>554.07</v>
      </c>
    </row>
    <row r="166" spans="1:8" ht="12.75">
      <c r="A166" s="135"/>
      <c r="B166" s="23">
        <v>12</v>
      </c>
      <c r="C166" s="29" t="s">
        <v>261</v>
      </c>
      <c r="D166" s="30" t="s">
        <v>259</v>
      </c>
      <c r="E166" s="40"/>
      <c r="F166" s="40">
        <v>184.69</v>
      </c>
      <c r="G166" s="28">
        <v>1</v>
      </c>
      <c r="H166" s="28">
        <f t="shared" si="5"/>
        <v>184.69</v>
      </c>
    </row>
    <row r="167" spans="1:8" ht="12.75">
      <c r="A167" s="135"/>
      <c r="B167" s="23">
        <v>16</v>
      </c>
      <c r="C167" s="29" t="s">
        <v>262</v>
      </c>
      <c r="D167" s="30" t="s">
        <v>259</v>
      </c>
      <c r="E167" s="40"/>
      <c r="F167" s="40">
        <v>415.55</v>
      </c>
      <c r="G167" s="28">
        <v>1</v>
      </c>
      <c r="H167" s="28">
        <f t="shared" si="5"/>
        <v>415.55</v>
      </c>
    </row>
    <row r="168" spans="1:8" ht="12.75">
      <c r="A168" s="135"/>
      <c r="B168" s="23">
        <v>17</v>
      </c>
      <c r="C168" s="29" t="s">
        <v>263</v>
      </c>
      <c r="D168" s="30" t="s">
        <v>259</v>
      </c>
      <c r="E168" s="40"/>
      <c r="F168" s="40">
        <v>623.32</v>
      </c>
      <c r="G168" s="28">
        <v>1</v>
      </c>
      <c r="H168" s="28">
        <f t="shared" si="5"/>
        <v>623.32</v>
      </c>
    </row>
    <row r="169" spans="1:8" ht="12.75">
      <c r="A169" s="135"/>
      <c r="B169" s="23">
        <v>18</v>
      </c>
      <c r="C169" s="29" t="s">
        <v>264</v>
      </c>
      <c r="D169" s="30" t="s">
        <v>259</v>
      </c>
      <c r="E169" s="40"/>
      <c r="F169" s="40">
        <v>1246.65</v>
      </c>
      <c r="G169" s="28">
        <v>1</v>
      </c>
      <c r="H169" s="28">
        <f t="shared" si="5"/>
        <v>1246.65</v>
      </c>
    </row>
    <row r="170" spans="1:8" ht="12.75">
      <c r="A170" s="135"/>
      <c r="B170" s="23">
        <v>19</v>
      </c>
      <c r="C170" s="29" t="s">
        <v>180</v>
      </c>
      <c r="D170" s="30" t="s">
        <v>181</v>
      </c>
      <c r="E170" s="40"/>
      <c r="F170" s="40">
        <v>1060.81</v>
      </c>
      <c r="G170" s="28">
        <v>0.5</v>
      </c>
      <c r="H170" s="28">
        <f t="shared" si="5"/>
        <v>530.41</v>
      </c>
    </row>
    <row r="171" spans="1:8" ht="12.75">
      <c r="A171" s="135"/>
      <c r="B171" s="23">
        <v>20</v>
      </c>
      <c r="C171" s="29" t="s">
        <v>265</v>
      </c>
      <c r="D171" s="30" t="s">
        <v>181</v>
      </c>
      <c r="E171" s="40"/>
      <c r="F171" s="40"/>
      <c r="G171" s="28">
        <v>1.2</v>
      </c>
      <c r="H171" s="28">
        <f t="shared" si="5"/>
        <v>0</v>
      </c>
    </row>
    <row r="172" spans="1:8" ht="12.75">
      <c r="A172" s="135"/>
      <c r="B172" s="23">
        <v>23</v>
      </c>
      <c r="C172" s="29" t="s">
        <v>266</v>
      </c>
      <c r="D172" s="182" t="s">
        <v>126</v>
      </c>
      <c r="E172" s="40"/>
      <c r="F172" s="40">
        <v>9.9</v>
      </c>
      <c r="G172" s="28">
        <v>1</v>
      </c>
      <c r="H172" s="28">
        <f t="shared" si="5"/>
        <v>9.9</v>
      </c>
    </row>
    <row r="173" spans="1:8" ht="12.75">
      <c r="A173" s="136"/>
      <c r="B173" s="137"/>
      <c r="C173" s="138" t="s">
        <v>19</v>
      </c>
      <c r="D173" s="139"/>
      <c r="E173" s="140"/>
      <c r="F173" s="140"/>
      <c r="G173" s="141"/>
      <c r="H173" s="60">
        <f>SUM(H164:H172)</f>
        <v>4995.93</v>
      </c>
    </row>
    <row r="174" spans="1:8" ht="12.75">
      <c r="A174" s="98"/>
      <c r="B174" s="98"/>
      <c r="C174" s="2"/>
      <c r="D174" s="139"/>
      <c r="E174" s="42"/>
      <c r="F174" s="133"/>
      <c r="G174" s="107"/>
      <c r="H174" s="48"/>
    </row>
    <row r="175" spans="1:8" ht="12.75">
      <c r="A175" s="142"/>
      <c r="B175" s="142"/>
      <c r="C175" s="143" t="s">
        <v>182</v>
      </c>
      <c r="D175" s="139"/>
      <c r="E175" s="143"/>
      <c r="F175" s="144"/>
      <c r="G175" s="134"/>
      <c r="H175" s="60">
        <f>H173+H158+H149+H141+H129+H113+H94+H85</f>
        <v>420932.35</v>
      </c>
    </row>
    <row r="176" spans="1:8" ht="12.75">
      <c r="A176" s="131"/>
      <c r="B176" s="131"/>
      <c r="C176" s="56"/>
      <c r="D176" s="139"/>
      <c r="E176" s="132"/>
      <c r="F176" s="132"/>
      <c r="G176" s="107"/>
      <c r="H176" s="48"/>
    </row>
    <row r="177" spans="1:8" ht="12.75">
      <c r="A177" s="131"/>
      <c r="B177" s="131"/>
      <c r="C177" s="61" t="s">
        <v>580</v>
      </c>
      <c r="D177" s="139"/>
      <c r="E177" s="223"/>
      <c r="F177" s="223"/>
      <c r="G177" s="107"/>
      <c r="H177" s="60">
        <f>H175+H44</f>
        <v>439486.92</v>
      </c>
    </row>
    <row r="178" spans="1:8" ht="12.75">
      <c r="A178" s="131"/>
      <c r="B178" s="131"/>
      <c r="C178" s="61"/>
      <c r="D178" s="139"/>
      <c r="E178" s="148"/>
      <c r="F178" s="291"/>
      <c r="G178" s="107"/>
      <c r="H178" s="48"/>
    </row>
    <row r="179" spans="1:8" ht="12.75" customHeight="1" hidden="1">
      <c r="A179" s="221"/>
      <c r="B179" s="221"/>
      <c r="C179" s="145" t="s">
        <v>184</v>
      </c>
      <c r="D179" s="145"/>
      <c r="E179" s="145"/>
      <c r="F179" s="145"/>
      <c r="G179" s="232"/>
      <c r="H179" s="232"/>
    </row>
    <row r="180" spans="1:8" ht="15.75" customHeight="1" hidden="1">
      <c r="A180" s="221"/>
      <c r="B180" s="221"/>
      <c r="C180" s="145" t="s">
        <v>185</v>
      </c>
      <c r="D180" s="145"/>
      <c r="E180" s="145"/>
      <c r="F180" s="145"/>
      <c r="G180" s="223"/>
      <c r="H180" s="224"/>
    </row>
    <row r="181" spans="1:8" ht="12.75" hidden="1">
      <c r="A181" s="221"/>
      <c r="B181" s="221"/>
      <c r="C181" s="61"/>
      <c r="D181" s="147"/>
      <c r="E181" s="148"/>
      <c r="F181" s="148"/>
      <c r="G181"/>
      <c r="H181"/>
    </row>
    <row r="182" spans="1:8" ht="12.75" hidden="1">
      <c r="A182" s="221"/>
      <c r="B182" s="221"/>
      <c r="C182" s="151" t="s">
        <v>186</v>
      </c>
      <c r="D182" s="151"/>
      <c r="E182" s="151"/>
      <c r="F182" s="151"/>
      <c r="G182"/>
      <c r="H182"/>
    </row>
    <row r="183" spans="1:8" ht="12.75" hidden="1">
      <c r="A183" s="221"/>
      <c r="B183" s="221"/>
      <c r="C183" s="99"/>
      <c r="D183" s="153"/>
      <c r="E183" s="154"/>
      <c r="F183" s="154"/>
      <c r="G183"/>
      <c r="H183"/>
    </row>
    <row r="184" spans="1:8" ht="15.75" customHeight="1" hidden="1">
      <c r="A184" s="221"/>
      <c r="B184" s="221"/>
      <c r="C184" s="151" t="s">
        <v>187</v>
      </c>
      <c r="D184" s="151"/>
      <c r="E184" s="151"/>
      <c r="F184" s="151"/>
      <c r="G184"/>
      <c r="H184"/>
    </row>
    <row r="185" spans="1:8" ht="15.75" customHeight="1" hidden="1">
      <c r="A185" s="221"/>
      <c r="B185" s="221"/>
      <c r="C185" s="145" t="s">
        <v>188</v>
      </c>
      <c r="D185" s="145"/>
      <c r="E185" s="145"/>
      <c r="F185" s="145"/>
      <c r="G185"/>
      <c r="H185"/>
    </row>
    <row r="186" spans="3:6" ht="12.75" customHeight="1" hidden="1">
      <c r="C186" s="145" t="s">
        <v>189</v>
      </c>
      <c r="D186" s="145"/>
      <c r="E186" s="145"/>
      <c r="F186" s="145"/>
    </row>
    <row r="187" spans="3:6" ht="12.75" hidden="1">
      <c r="C187" s="61"/>
      <c r="D187" s="147"/>
      <c r="E187" s="148"/>
      <c r="F187" s="148"/>
    </row>
    <row r="188" spans="3:6" ht="12.75" hidden="1">
      <c r="C188" s="151" t="s">
        <v>190</v>
      </c>
      <c r="D188" s="151"/>
      <c r="E188" s="151"/>
      <c r="F188" s="151"/>
    </row>
    <row r="189" spans="3:6" ht="12.75" hidden="1">
      <c r="C189" s="99"/>
      <c r="D189" s="153"/>
      <c r="E189" s="154"/>
      <c r="F189" s="154"/>
    </row>
    <row r="190" spans="3:6" ht="15.75" customHeight="1" hidden="1">
      <c r="C190" s="151" t="s">
        <v>191</v>
      </c>
      <c r="D190" s="151"/>
      <c r="E190" s="151"/>
      <c r="F190" s="151"/>
    </row>
    <row r="191" ht="12.75" hidden="1"/>
    <row r="192" spans="1:6" ht="12.75">
      <c r="A192" s="284" t="s">
        <v>503</v>
      </c>
      <c r="B192" s="284"/>
      <c r="C192" s="284"/>
      <c r="D192" s="284"/>
      <c r="E192" s="284"/>
      <c r="F192" s="284"/>
    </row>
    <row r="193" spans="1:6" ht="12.75">
      <c r="A193" s="284" t="s">
        <v>581</v>
      </c>
      <c r="B193" s="284"/>
      <c r="C193" s="284"/>
      <c r="D193" s="284"/>
      <c r="E193" s="284"/>
      <c r="F193" s="284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2:D54"/>
    <mergeCell ref="G52:H52"/>
    <mergeCell ref="B53:B54"/>
    <mergeCell ref="G53:G54"/>
    <mergeCell ref="H53:H54"/>
    <mergeCell ref="D89:D91"/>
    <mergeCell ref="G89:H89"/>
    <mergeCell ref="B90:B91"/>
    <mergeCell ref="G90:G91"/>
    <mergeCell ref="H90:H91"/>
    <mergeCell ref="D98:D100"/>
    <mergeCell ref="G98:H98"/>
    <mergeCell ref="B99:B100"/>
    <mergeCell ref="G99:G100"/>
    <mergeCell ref="H99:H100"/>
    <mergeCell ref="D116:D118"/>
    <mergeCell ref="G116:H116"/>
    <mergeCell ref="B117:B118"/>
    <mergeCell ref="G117:G118"/>
    <mergeCell ref="H117:H118"/>
    <mergeCell ref="D131:D133"/>
    <mergeCell ref="G131:H131"/>
    <mergeCell ref="B132:B133"/>
    <mergeCell ref="G132:G133"/>
    <mergeCell ref="H132:H133"/>
    <mergeCell ref="D144:D146"/>
    <mergeCell ref="F144:F146"/>
    <mergeCell ref="G144:H144"/>
    <mergeCell ref="B145:B146"/>
    <mergeCell ref="G145:G146"/>
    <mergeCell ref="H145:H146"/>
    <mergeCell ref="D151:D153"/>
    <mergeCell ref="F151:F153"/>
    <mergeCell ref="G151:H151"/>
    <mergeCell ref="B152:B153"/>
    <mergeCell ref="G152:G153"/>
    <mergeCell ref="H152:H153"/>
    <mergeCell ref="D161:D163"/>
    <mergeCell ref="F161:F163"/>
    <mergeCell ref="G161:H161"/>
    <mergeCell ref="B162:B163"/>
    <mergeCell ref="G162:G163"/>
    <mergeCell ref="H162:H163"/>
    <mergeCell ref="C179:F179"/>
    <mergeCell ref="C180:F180"/>
    <mergeCell ref="C182:F182"/>
    <mergeCell ref="C184:F184"/>
    <mergeCell ref="C185:F185"/>
    <mergeCell ref="C186:F186"/>
    <mergeCell ref="C188:F188"/>
    <mergeCell ref="C190:F190"/>
  </mergeCells>
  <printOptions/>
  <pageMargins left="0.7" right="0.7" top="0.75" bottom="0.75" header="0.5118055555555555" footer="0.5118055555555555"/>
  <pageSetup horizontalDpi="300" verticalDpi="300" orientation="portrait" paperSize="9" scale="78"/>
  <rowBreaks count="1" manualBreakCount="1">
    <brk id="11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195"/>
  <sheetViews>
    <sheetView workbookViewId="0" topLeftCell="B161">
      <selection activeCell="B194" sqref="B194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582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2.76</v>
      </c>
      <c r="H9" s="28">
        <f>ROUND(F9*G9,2)</f>
        <v>3139.44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2.22</v>
      </c>
      <c r="H10" s="28">
        <f>ROUND(F10*G10,2)</f>
        <v>3129.36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6268.8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582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2.216</v>
      </c>
      <c r="H17" s="28">
        <f>ROUND(F17*G17,2)</f>
        <v>2342.69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2342.69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582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1.106</v>
      </c>
      <c r="H24" s="28">
        <f>ROUND(F24*G24,2)</f>
        <v>1572.61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1.106</v>
      </c>
      <c r="H25" s="28">
        <f>ROUND(F25*G25,2)</f>
        <v>1169.23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2741.84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579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/>
      <c r="H32" s="28">
        <f>ROUND(F32*G32,2)</f>
        <v>0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0.6</v>
      </c>
      <c r="H33" s="28">
        <f>ROUND(F33*G33,2)</f>
        <v>1748.69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1748.69</v>
      </c>
    </row>
    <row r="35" spans="1:8" ht="12.75">
      <c r="A35" s="34"/>
      <c r="B35" s="34"/>
      <c r="C35" s="56"/>
      <c r="D35" s="43"/>
      <c r="E35" s="43"/>
      <c r="F35" s="45"/>
      <c r="G35" s="9"/>
      <c r="H35" s="201"/>
    </row>
    <row r="36" spans="1:8" ht="12.75">
      <c r="A36" s="34"/>
      <c r="B36" s="34"/>
      <c r="C36" s="56" t="s">
        <v>36</v>
      </c>
      <c r="D36" s="57"/>
      <c r="E36" s="57"/>
      <c r="F36" s="57"/>
      <c r="G36" s="57"/>
      <c r="H36" s="58"/>
    </row>
    <row r="37" spans="1:8" ht="13.5" customHeight="1">
      <c r="A37" s="11" t="s">
        <v>4</v>
      </c>
      <c r="B37" s="12" t="s">
        <v>5</v>
      </c>
      <c r="C37" s="13" t="s">
        <v>6</v>
      </c>
      <c r="D37" s="14" t="s">
        <v>7</v>
      </c>
      <c r="E37" s="15" t="s">
        <v>8</v>
      </c>
      <c r="F37" s="16" t="s">
        <v>9</v>
      </c>
      <c r="G37" s="17" t="s">
        <v>582</v>
      </c>
      <c r="H37" s="17"/>
    </row>
    <row r="38" spans="1:8" ht="12.75" customHeight="1">
      <c r="A38" s="11"/>
      <c r="B38" s="12"/>
      <c r="C38" s="13"/>
      <c r="D38" s="14"/>
      <c r="E38" s="18" t="s">
        <v>11</v>
      </c>
      <c r="F38" s="16"/>
      <c r="G38" s="19" t="s">
        <v>12</v>
      </c>
      <c r="H38" s="20" t="s">
        <v>13</v>
      </c>
    </row>
    <row r="39" spans="1:8" ht="12.75">
      <c r="A39" s="11"/>
      <c r="B39" s="12"/>
      <c r="C39" s="13"/>
      <c r="D39" s="14"/>
      <c r="E39" s="21" t="s">
        <v>14</v>
      </c>
      <c r="F39" s="16"/>
      <c r="G39" s="19"/>
      <c r="H39" s="20"/>
    </row>
    <row r="40" spans="1:8" ht="12.75">
      <c r="A40" s="38" t="s">
        <v>37</v>
      </c>
      <c r="B40" s="23">
        <v>7</v>
      </c>
      <c r="C40" s="29" t="s">
        <v>194</v>
      </c>
      <c r="D40" s="30" t="s">
        <v>195</v>
      </c>
      <c r="E40" s="59"/>
      <c r="F40" s="40">
        <v>31.54</v>
      </c>
      <c r="G40" s="28">
        <v>6</v>
      </c>
      <c r="H40" s="28">
        <f>ROUND(F40*G40,2)</f>
        <v>189.24</v>
      </c>
    </row>
    <row r="41" spans="1:8" ht="12.75">
      <c r="A41" s="34"/>
      <c r="B41" s="34"/>
      <c r="C41" s="42" t="s">
        <v>19</v>
      </c>
      <c r="D41" s="43"/>
      <c r="E41" s="43"/>
      <c r="F41" s="45"/>
      <c r="G41" s="9"/>
      <c r="H41" s="60">
        <f>SUM(H40)</f>
        <v>189.24</v>
      </c>
    </row>
    <row r="42" spans="1:8" ht="12.75">
      <c r="A42" s="34"/>
      <c r="B42" s="34"/>
      <c r="C42" s="42"/>
      <c r="D42" s="43"/>
      <c r="E42" s="43"/>
      <c r="F42" s="45"/>
      <c r="G42" s="45"/>
      <c r="H42" s="255"/>
    </row>
    <row r="43" spans="1:8" ht="12.75">
      <c r="A43" s="43"/>
      <c r="B43" s="43"/>
      <c r="C43" s="61" t="s">
        <v>43</v>
      </c>
      <c r="D43" s="62"/>
      <c r="E43" s="62"/>
      <c r="F43" s="62"/>
      <c r="G43" s="63"/>
      <c r="H43" s="64">
        <f>H41+H34+H26+H18+H11</f>
        <v>13291.260000000002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2.75">
      <c r="A51" s="67" t="s">
        <v>47</v>
      </c>
      <c r="B51" s="68"/>
      <c r="C51" s="69"/>
      <c r="D51" s="70"/>
      <c r="E51" s="70"/>
      <c r="F51" s="71"/>
      <c r="G51" s="72"/>
      <c r="H51" s="73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76" t="s">
        <v>9</v>
      </c>
      <c r="G52" s="17" t="s">
        <v>582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80" t="s">
        <v>52</v>
      </c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85"/>
      <c r="G54" s="81"/>
      <c r="H54" s="82"/>
    </row>
    <row r="55" spans="1:8" ht="12.75">
      <c r="A55" s="22" t="s">
        <v>15</v>
      </c>
      <c r="B55" s="86"/>
      <c r="C55" s="87" t="s">
        <v>196</v>
      </c>
      <c r="D55" s="88" t="s">
        <v>33</v>
      </c>
      <c r="E55" s="31"/>
      <c r="F55" s="31"/>
      <c r="G55" s="26"/>
      <c r="H55" s="164"/>
    </row>
    <row r="56" spans="1:8" ht="12.75">
      <c r="A56" s="22" t="s">
        <v>15</v>
      </c>
      <c r="B56" s="86">
        <v>13</v>
      </c>
      <c r="C56" s="89" t="s">
        <v>197</v>
      </c>
      <c r="D56" s="88"/>
      <c r="E56" s="31">
        <v>1658.3</v>
      </c>
      <c r="F56" s="90">
        <v>510.36144032</v>
      </c>
      <c r="G56" s="28">
        <v>1</v>
      </c>
      <c r="H56" s="28">
        <f>ROUND(F56*G56,2)</f>
        <v>510.36</v>
      </c>
    </row>
    <row r="57" spans="1:8" ht="12.75">
      <c r="A57" s="22" t="s">
        <v>15</v>
      </c>
      <c r="B57" s="86"/>
      <c r="C57" s="87" t="s">
        <v>54</v>
      </c>
      <c r="D57" s="88" t="s">
        <v>55</v>
      </c>
      <c r="E57" s="31"/>
      <c r="F57" s="31"/>
      <c r="G57" s="28">
        <v>0</v>
      </c>
      <c r="H57" s="28">
        <v>0</v>
      </c>
    </row>
    <row r="58" spans="1:8" ht="12.75">
      <c r="A58" s="22" t="s">
        <v>15</v>
      </c>
      <c r="B58" s="86">
        <v>15</v>
      </c>
      <c r="C58" s="89" t="s">
        <v>56</v>
      </c>
      <c r="D58" s="88"/>
      <c r="E58" s="31">
        <v>47.94</v>
      </c>
      <c r="F58" s="90">
        <v>589.9813763839999</v>
      </c>
      <c r="G58" s="28">
        <v>9</v>
      </c>
      <c r="H58" s="28">
        <f>ROUND(F58*G58,2)</f>
        <v>5309.83</v>
      </c>
    </row>
    <row r="59" spans="1:8" ht="12.75">
      <c r="A59" s="22" t="s">
        <v>15</v>
      </c>
      <c r="B59" s="86">
        <v>16</v>
      </c>
      <c r="C59" s="89" t="s">
        <v>57</v>
      </c>
      <c r="D59" s="88"/>
      <c r="E59" s="31">
        <v>60.97</v>
      </c>
      <c r="F59" s="90">
        <v>631.2994127360001</v>
      </c>
      <c r="G59" s="28">
        <v>31</v>
      </c>
      <c r="H59" s="28">
        <f>ROUND(F59*G59,2)</f>
        <v>19570.28</v>
      </c>
    </row>
    <row r="60" spans="1:8" ht="12.75">
      <c r="A60" s="22" t="s">
        <v>15</v>
      </c>
      <c r="B60" s="86">
        <v>17</v>
      </c>
      <c r="C60" s="89" t="s">
        <v>58</v>
      </c>
      <c r="D60" s="88"/>
      <c r="E60" s="31">
        <v>82.53</v>
      </c>
      <c r="F60" s="90">
        <v>684.5120802560001</v>
      </c>
      <c r="G60" s="28">
        <v>23</v>
      </c>
      <c r="H60" s="28">
        <f>ROUND(F60*G60,2)</f>
        <v>15743.78</v>
      </c>
    </row>
    <row r="61" spans="1:8" ht="12.75">
      <c r="A61" s="22" t="s">
        <v>15</v>
      </c>
      <c r="B61" s="86">
        <v>19</v>
      </c>
      <c r="C61" s="89" t="s">
        <v>60</v>
      </c>
      <c r="D61" s="88"/>
      <c r="E61" s="31">
        <v>177.05</v>
      </c>
      <c r="F61" s="90">
        <v>849.762584128</v>
      </c>
      <c r="G61" s="28">
        <v>11</v>
      </c>
      <c r="H61" s="28">
        <f>ROUND(F61*G61,2)</f>
        <v>9347.39</v>
      </c>
    </row>
    <row r="62" spans="1:8" ht="12.75">
      <c r="A62" s="22" t="s">
        <v>15</v>
      </c>
      <c r="B62" s="86"/>
      <c r="C62" s="87" t="s">
        <v>67</v>
      </c>
      <c r="D62" s="88" t="s">
        <v>55</v>
      </c>
      <c r="E62" s="31"/>
      <c r="F62" s="31"/>
      <c r="G62" s="26"/>
      <c r="H62" s="164"/>
    </row>
    <row r="63" spans="1:8" ht="12.75">
      <c r="A63" s="22" t="s">
        <v>15</v>
      </c>
      <c r="B63" s="86">
        <v>34</v>
      </c>
      <c r="C63" s="89" t="s">
        <v>66</v>
      </c>
      <c r="D63" s="88"/>
      <c r="E63" s="31">
        <v>308.32</v>
      </c>
      <c r="F63" s="90">
        <v>976.9461832000001</v>
      </c>
      <c r="G63" s="28">
        <v>8</v>
      </c>
      <c r="H63" s="28">
        <f>ROUND(F63*G63,2)</f>
        <v>7815.57</v>
      </c>
    </row>
    <row r="64" spans="1:8" ht="12.75">
      <c r="A64" s="22" t="s">
        <v>15</v>
      </c>
      <c r="B64" s="86">
        <v>35</v>
      </c>
      <c r="C64" s="87" t="s">
        <v>68</v>
      </c>
      <c r="D64" s="88" t="s">
        <v>69</v>
      </c>
      <c r="E64" s="31">
        <v>13.1</v>
      </c>
      <c r="F64" s="90">
        <v>148.86607922</v>
      </c>
      <c r="G64" s="28">
        <v>4</v>
      </c>
      <c r="H64" s="28">
        <f>ROUND(F64*G64,2)</f>
        <v>595.46</v>
      </c>
    </row>
    <row r="65" spans="1:8" ht="12.75">
      <c r="A65" s="22" t="s">
        <v>15</v>
      </c>
      <c r="B65" s="86"/>
      <c r="C65" s="87" t="s">
        <v>70</v>
      </c>
      <c r="D65" s="88" t="s">
        <v>71</v>
      </c>
      <c r="E65" s="31"/>
      <c r="F65" s="31"/>
      <c r="G65" s="26"/>
      <c r="H65" s="165"/>
    </row>
    <row r="66" spans="1:8" ht="12.75">
      <c r="A66" s="22" t="s">
        <v>15</v>
      </c>
      <c r="B66" s="86">
        <v>40</v>
      </c>
      <c r="C66" s="89" t="s">
        <v>72</v>
      </c>
      <c r="D66" s="88"/>
      <c r="E66" s="31">
        <v>70.92</v>
      </c>
      <c r="F66" s="90">
        <v>217.09327922</v>
      </c>
      <c r="G66" s="28">
        <v>2</v>
      </c>
      <c r="H66" s="28">
        <f>ROUND(F66*G66,2)</f>
        <v>434.19</v>
      </c>
    </row>
    <row r="67" spans="1:8" ht="12.75">
      <c r="A67" s="22" t="s">
        <v>15</v>
      </c>
      <c r="B67" s="86"/>
      <c r="C67" s="87" t="s">
        <v>73</v>
      </c>
      <c r="D67" s="88" t="s">
        <v>33</v>
      </c>
      <c r="E67" s="31"/>
      <c r="F67" s="31"/>
      <c r="G67" s="26"/>
      <c r="H67" s="164"/>
    </row>
    <row r="68" spans="1:8" ht="12.75">
      <c r="A68" s="22" t="s">
        <v>15</v>
      </c>
      <c r="B68" s="86">
        <v>48</v>
      </c>
      <c r="C68" s="89" t="s">
        <v>75</v>
      </c>
      <c r="D68" s="88"/>
      <c r="E68" s="31">
        <v>1773.27</v>
      </c>
      <c r="F68" s="90">
        <v>2838.925960704</v>
      </c>
      <c r="G68" s="28">
        <v>1</v>
      </c>
      <c r="H68" s="28">
        <f>ROUND(F68*G68,2)</f>
        <v>2838.93</v>
      </c>
    </row>
    <row r="69" spans="1:8" ht="12.75">
      <c r="A69" s="22" t="s">
        <v>15</v>
      </c>
      <c r="B69" s="86">
        <v>53</v>
      </c>
      <c r="C69" s="87" t="s">
        <v>78</v>
      </c>
      <c r="D69" s="88" t="s">
        <v>33</v>
      </c>
      <c r="E69" s="31">
        <v>92.22</v>
      </c>
      <c r="F69" s="90">
        <v>237.400690416</v>
      </c>
      <c r="G69" s="28">
        <v>49</v>
      </c>
      <c r="H69" s="28">
        <f>ROUND(F69*G69,2)</f>
        <v>11632.63</v>
      </c>
    </row>
    <row r="70" spans="1:8" ht="12.75">
      <c r="A70" s="22" t="s">
        <v>15</v>
      </c>
      <c r="B70" s="86">
        <v>54</v>
      </c>
      <c r="C70" s="87" t="s">
        <v>79</v>
      </c>
      <c r="D70" s="88" t="s">
        <v>33</v>
      </c>
      <c r="E70" s="31">
        <v>245.01</v>
      </c>
      <c r="F70" s="90">
        <v>417.69189041600004</v>
      </c>
      <c r="G70" s="28">
        <v>15</v>
      </c>
      <c r="H70" s="28">
        <f>ROUND(F70*G70,2)</f>
        <v>6265.38</v>
      </c>
    </row>
    <row r="71" spans="1:8" ht="12.75">
      <c r="A71" s="22" t="s">
        <v>15</v>
      </c>
      <c r="B71" s="86"/>
      <c r="C71" s="105" t="s">
        <v>198</v>
      </c>
      <c r="D71" s="88"/>
      <c r="E71" s="31"/>
      <c r="F71" s="31"/>
      <c r="G71" s="26"/>
      <c r="H71" s="164"/>
    </row>
    <row r="72" spans="1:8" ht="12.75">
      <c r="A72" s="22" t="s">
        <v>15</v>
      </c>
      <c r="B72" s="86">
        <v>56</v>
      </c>
      <c r="C72" s="89" t="s">
        <v>199</v>
      </c>
      <c r="D72" s="88" t="s">
        <v>33</v>
      </c>
      <c r="E72" s="31">
        <v>28.05</v>
      </c>
      <c r="F72" s="90">
        <v>295.792815112</v>
      </c>
      <c r="G72" s="28">
        <v>2</v>
      </c>
      <c r="H72" s="28">
        <f aca="true" t="shared" si="0" ref="H72:H86">ROUND(F72*G72,2)</f>
        <v>591.59</v>
      </c>
    </row>
    <row r="73" spans="1:8" ht="12.75">
      <c r="A73" s="38" t="s">
        <v>15</v>
      </c>
      <c r="B73" s="86">
        <v>66</v>
      </c>
      <c r="C73" s="87" t="s">
        <v>84</v>
      </c>
      <c r="D73" s="88" t="s">
        <v>33</v>
      </c>
      <c r="E73" s="31">
        <v>21.59</v>
      </c>
      <c r="F73" s="90">
        <v>116.40959925199999</v>
      </c>
      <c r="G73" s="28">
        <v>56</v>
      </c>
      <c r="H73" s="28">
        <f t="shared" si="0"/>
        <v>6518.94</v>
      </c>
    </row>
    <row r="74" spans="1:8" ht="12.75">
      <c r="A74" s="38" t="s">
        <v>15</v>
      </c>
      <c r="B74" s="92">
        <v>67</v>
      </c>
      <c r="C74" s="87" t="s">
        <v>85</v>
      </c>
      <c r="D74" s="88" t="s">
        <v>33</v>
      </c>
      <c r="E74" s="31">
        <v>11.31</v>
      </c>
      <c r="F74" s="90">
        <v>48.59463285600002</v>
      </c>
      <c r="G74" s="28">
        <v>280</v>
      </c>
      <c r="H74" s="28">
        <f t="shared" si="0"/>
        <v>13606.5</v>
      </c>
    </row>
    <row r="75" spans="1:8" ht="12.75">
      <c r="A75" s="38" t="s">
        <v>15</v>
      </c>
      <c r="B75" s="86">
        <v>78</v>
      </c>
      <c r="C75" s="87" t="s">
        <v>86</v>
      </c>
      <c r="D75" s="88" t="s">
        <v>87</v>
      </c>
      <c r="E75" s="31">
        <v>8.61</v>
      </c>
      <c r="F75" s="90">
        <v>44.460143228</v>
      </c>
      <c r="G75" s="28">
        <v>1</v>
      </c>
      <c r="H75" s="28">
        <f t="shared" si="0"/>
        <v>44.46</v>
      </c>
    </row>
    <row r="76" spans="1:8" ht="12.75">
      <c r="A76" s="38" t="s">
        <v>15</v>
      </c>
      <c r="B76" s="92">
        <v>79</v>
      </c>
      <c r="C76" s="87" t="s">
        <v>506</v>
      </c>
      <c r="D76" s="88" t="s">
        <v>102</v>
      </c>
      <c r="E76" s="31">
        <v>4.59</v>
      </c>
      <c r="F76" s="90">
        <v>115.33397890400003</v>
      </c>
      <c r="G76" s="28">
        <v>2</v>
      </c>
      <c r="H76" s="28">
        <f t="shared" si="0"/>
        <v>230.67</v>
      </c>
    </row>
    <row r="77" spans="1:8" ht="12.75">
      <c r="A77" s="38" t="s">
        <v>15</v>
      </c>
      <c r="B77" s="86">
        <v>90</v>
      </c>
      <c r="C77" s="87" t="s">
        <v>90</v>
      </c>
      <c r="D77" s="93" t="s">
        <v>91</v>
      </c>
      <c r="E77" s="59">
        <v>140.87</v>
      </c>
      <c r="F77" s="90">
        <v>544.032750904</v>
      </c>
      <c r="G77" s="28">
        <v>2</v>
      </c>
      <c r="H77" s="28">
        <f t="shared" si="0"/>
        <v>1088.07</v>
      </c>
    </row>
    <row r="78" spans="1:8" ht="12.75">
      <c r="A78" s="38" t="s">
        <v>15</v>
      </c>
      <c r="B78" s="92">
        <v>91</v>
      </c>
      <c r="C78" s="87" t="s">
        <v>92</v>
      </c>
      <c r="D78" s="93" t="s">
        <v>41</v>
      </c>
      <c r="E78" s="59"/>
      <c r="F78" s="90">
        <v>99.50326330000001</v>
      </c>
      <c r="G78" s="28">
        <v>4</v>
      </c>
      <c r="H78" s="28">
        <f t="shared" si="0"/>
        <v>398.01</v>
      </c>
    </row>
    <row r="79" spans="1:8" ht="12.75">
      <c r="A79" s="38" t="s">
        <v>15</v>
      </c>
      <c r="B79" s="86">
        <v>92</v>
      </c>
      <c r="C79" s="87" t="s">
        <v>93</v>
      </c>
      <c r="D79" s="93" t="s">
        <v>41</v>
      </c>
      <c r="E79" s="59">
        <v>114.06</v>
      </c>
      <c r="F79" s="90">
        <v>612.21606384</v>
      </c>
      <c r="G79" s="28">
        <v>1</v>
      </c>
      <c r="H79" s="28">
        <f t="shared" si="0"/>
        <v>612.22</v>
      </c>
    </row>
    <row r="80" spans="1:8" ht="12.75">
      <c r="A80" s="38" t="s">
        <v>15</v>
      </c>
      <c r="B80" s="92">
        <v>93</v>
      </c>
      <c r="C80" s="87" t="s">
        <v>94</v>
      </c>
      <c r="D80" s="93" t="s">
        <v>95</v>
      </c>
      <c r="E80" s="59">
        <v>295.37</v>
      </c>
      <c r="F80" s="90">
        <v>492.3745874</v>
      </c>
      <c r="G80" s="28">
        <v>1</v>
      </c>
      <c r="H80" s="28">
        <f t="shared" si="0"/>
        <v>492.37</v>
      </c>
    </row>
    <row r="81" spans="1:8" ht="12.75">
      <c r="A81" s="38" t="s">
        <v>96</v>
      </c>
      <c r="B81" s="94">
        <v>111</v>
      </c>
      <c r="C81" s="29" t="s">
        <v>99</v>
      </c>
      <c r="D81" s="30" t="s">
        <v>100</v>
      </c>
      <c r="E81" s="95"/>
      <c r="F81" s="90"/>
      <c r="G81" s="28">
        <v>0</v>
      </c>
      <c r="H81" s="28">
        <f t="shared" si="0"/>
        <v>0</v>
      </c>
    </row>
    <row r="82" spans="1:8" ht="12.75">
      <c r="A82" s="38" t="s">
        <v>96</v>
      </c>
      <c r="B82" s="94">
        <v>112</v>
      </c>
      <c r="C82" s="96" t="s">
        <v>101</v>
      </c>
      <c r="D82" s="30" t="s">
        <v>102</v>
      </c>
      <c r="E82" s="95">
        <v>12.03</v>
      </c>
      <c r="F82" s="90">
        <v>127.68838868200002</v>
      </c>
      <c r="G82" s="28">
        <v>10</v>
      </c>
      <c r="H82" s="28">
        <f t="shared" si="0"/>
        <v>1276.88</v>
      </c>
    </row>
    <row r="83" spans="1:8" ht="12.75">
      <c r="A83" s="38" t="s">
        <v>96</v>
      </c>
      <c r="B83" s="94"/>
      <c r="C83" s="29" t="s">
        <v>103</v>
      </c>
      <c r="D83" s="30"/>
      <c r="E83" s="95"/>
      <c r="F83" s="95">
        <v>206.96678766400004</v>
      </c>
      <c r="G83" s="28">
        <v>153.79</v>
      </c>
      <c r="H83" s="28">
        <f t="shared" si="0"/>
        <v>31829.42</v>
      </c>
    </row>
    <row r="84" spans="1:8" ht="12.75">
      <c r="A84" s="38" t="s">
        <v>96</v>
      </c>
      <c r="B84" s="94">
        <v>116</v>
      </c>
      <c r="C84" s="29" t="s">
        <v>104</v>
      </c>
      <c r="D84" s="30" t="s">
        <v>102</v>
      </c>
      <c r="E84" s="95">
        <v>4.24</v>
      </c>
      <c r="F84" s="90">
        <v>0</v>
      </c>
      <c r="G84" s="28">
        <v>0</v>
      </c>
      <c r="H84" s="28">
        <f t="shared" si="0"/>
        <v>0</v>
      </c>
    </row>
    <row r="85" spans="1:8" ht="12.75">
      <c r="A85" s="38" t="s">
        <v>96</v>
      </c>
      <c r="B85" s="94"/>
      <c r="C85" s="96" t="s">
        <v>105</v>
      </c>
      <c r="D85" s="30" t="s">
        <v>230</v>
      </c>
      <c r="E85" s="95"/>
      <c r="F85" s="95">
        <v>58.49499553400001</v>
      </c>
      <c r="G85" s="28">
        <v>2</v>
      </c>
      <c r="H85" s="28">
        <f t="shared" si="0"/>
        <v>116.99</v>
      </c>
    </row>
    <row r="86" spans="1:8" ht="12.75">
      <c r="A86" s="38" t="s">
        <v>96</v>
      </c>
      <c r="B86" s="94">
        <v>117</v>
      </c>
      <c r="C86" s="96" t="s">
        <v>106</v>
      </c>
      <c r="D86" s="30"/>
      <c r="E86" s="95">
        <v>4.24</v>
      </c>
      <c r="F86" s="90">
        <v>46.970225212</v>
      </c>
      <c r="G86" s="28">
        <v>2</v>
      </c>
      <c r="H86" s="28">
        <f t="shared" si="0"/>
        <v>93.94</v>
      </c>
    </row>
    <row r="87" spans="1:8" ht="12.75">
      <c r="A87" s="97"/>
      <c r="B87" s="98"/>
      <c r="C87" s="99"/>
      <c r="D87" s="100"/>
      <c r="E87" s="2"/>
      <c r="F87" s="40">
        <v>4308.0973607040005</v>
      </c>
      <c r="G87" s="101"/>
      <c r="H87" s="37">
        <f>SUM(H56:H86)</f>
        <v>136963.86</v>
      </c>
    </row>
    <row r="88" spans="1:8" ht="12.75">
      <c r="A88" s="97"/>
      <c r="B88" s="98"/>
      <c r="C88" s="35"/>
      <c r="D88" s="100"/>
      <c r="E88" s="2"/>
      <c r="F88" s="2"/>
      <c r="G88" s="101"/>
      <c r="H88" s="10"/>
    </row>
    <row r="89" spans="1:8" ht="12.75">
      <c r="A89" s="67" t="s">
        <v>112</v>
      </c>
      <c r="B89" s="68"/>
      <c r="C89" s="69"/>
      <c r="D89" s="70"/>
      <c r="E89" s="70"/>
      <c r="F89" s="71"/>
      <c r="G89" s="100"/>
      <c r="H89" s="73"/>
    </row>
    <row r="90" spans="1:8" ht="12.75" customHeight="1">
      <c r="A90" s="74" t="s">
        <v>48</v>
      </c>
      <c r="B90" s="74" t="s">
        <v>48</v>
      </c>
      <c r="C90" s="75"/>
      <c r="D90" s="11" t="s">
        <v>49</v>
      </c>
      <c r="E90" s="74" t="s">
        <v>8</v>
      </c>
      <c r="F90" s="102" t="s">
        <v>9</v>
      </c>
      <c r="G90" s="17" t="s">
        <v>582</v>
      </c>
      <c r="H90" s="17"/>
    </row>
    <row r="91" spans="1:8" ht="12.75" customHeight="1">
      <c r="A91" s="77" t="s">
        <v>50</v>
      </c>
      <c r="B91" s="78" t="s">
        <v>51</v>
      </c>
      <c r="C91" s="79" t="s">
        <v>6</v>
      </c>
      <c r="D91" s="11"/>
      <c r="E91" s="77" t="s">
        <v>11</v>
      </c>
      <c r="F91" s="103" t="s">
        <v>52</v>
      </c>
      <c r="G91" s="81" t="s">
        <v>12</v>
      </c>
      <c r="H91" s="82" t="s">
        <v>13</v>
      </c>
    </row>
    <row r="92" spans="1:8" ht="12.75">
      <c r="A92" s="83" t="s">
        <v>53</v>
      </c>
      <c r="B92" s="78"/>
      <c r="C92" s="84"/>
      <c r="D92" s="11"/>
      <c r="E92" s="83" t="s">
        <v>14</v>
      </c>
      <c r="F92" s="104"/>
      <c r="G92" s="81"/>
      <c r="H92" s="82"/>
    </row>
    <row r="93" spans="1:8" ht="12.75">
      <c r="A93" s="38" t="s">
        <v>21</v>
      </c>
      <c r="B93" s="92">
        <v>19</v>
      </c>
      <c r="C93" s="87" t="s">
        <v>234</v>
      </c>
      <c r="D93" s="88" t="s">
        <v>126</v>
      </c>
      <c r="E93" s="31">
        <v>37.02</v>
      </c>
      <c r="F93" s="31">
        <v>57.188568460000006</v>
      </c>
      <c r="G93" s="28">
        <v>5.1</v>
      </c>
      <c r="H93" s="28">
        <f>ROUND(F93*G93,2)</f>
        <v>291.66</v>
      </c>
    </row>
    <row r="94" spans="1:8" ht="12.75">
      <c r="A94" s="38" t="s">
        <v>21</v>
      </c>
      <c r="B94" s="92">
        <v>30</v>
      </c>
      <c r="C94" s="87" t="s">
        <v>236</v>
      </c>
      <c r="D94" s="88" t="s">
        <v>167</v>
      </c>
      <c r="E94" s="31">
        <v>77.92</v>
      </c>
      <c r="F94" s="31">
        <v>154.526463172</v>
      </c>
      <c r="G94" s="28">
        <v>5.4</v>
      </c>
      <c r="H94" s="28">
        <f>ROUND(F94*G94,2)</f>
        <v>834.44</v>
      </c>
    </row>
    <row r="95" spans="1:8" ht="12.75">
      <c r="A95" s="38" t="s">
        <v>21</v>
      </c>
      <c r="B95" s="86">
        <v>63</v>
      </c>
      <c r="C95" s="29" t="s">
        <v>393</v>
      </c>
      <c r="D95" s="30" t="s">
        <v>118</v>
      </c>
      <c r="E95" s="95"/>
      <c r="F95" s="95">
        <v>1150.87598784</v>
      </c>
      <c r="G95" s="28">
        <v>11.06</v>
      </c>
      <c r="H95" s="28">
        <f>ROUND(F95*G95,2)</f>
        <v>12728.69</v>
      </c>
    </row>
    <row r="96" spans="1:8" ht="12.75">
      <c r="A96" s="98"/>
      <c r="B96" s="98"/>
      <c r="C96" s="42" t="s">
        <v>19</v>
      </c>
      <c r="D96" s="106"/>
      <c r="E96" s="2"/>
      <c r="F96" s="2"/>
      <c r="G96" s="107"/>
      <c r="H96" s="108">
        <f>SUM(H93:H95)</f>
        <v>13854.79</v>
      </c>
    </row>
    <row r="97" spans="1:8" ht="12.75">
      <c r="A97" s="98"/>
      <c r="B97" s="98"/>
      <c r="C97" s="42"/>
      <c r="D97" s="106"/>
      <c r="E97" s="2"/>
      <c r="F97" s="2"/>
      <c r="G97" s="107"/>
      <c r="H97" s="48"/>
    </row>
    <row r="98" spans="1:8" ht="12.75">
      <c r="A98" s="100"/>
      <c r="B98" s="98"/>
      <c r="C98" s="180"/>
      <c r="D98" s="114"/>
      <c r="E98" s="114"/>
      <c r="F98" s="57"/>
      <c r="G98" s="57"/>
      <c r="H98" s="58"/>
    </row>
    <row r="99" spans="1:8" ht="12.75">
      <c r="A99" s="67" t="s">
        <v>122</v>
      </c>
      <c r="B99" s="68"/>
      <c r="C99" s="69"/>
      <c r="D99" s="70"/>
      <c r="E99" s="70"/>
      <c r="F99" s="109"/>
      <c r="G99" s="110"/>
      <c r="H99" s="111"/>
    </row>
    <row r="100" spans="1:8" ht="12.75" customHeight="1">
      <c r="A100" s="74" t="s">
        <v>48</v>
      </c>
      <c r="B100" s="74" t="s">
        <v>48</v>
      </c>
      <c r="C100" s="75"/>
      <c r="D100" s="11" t="s">
        <v>49</v>
      </c>
      <c r="E100" s="74" t="s">
        <v>8</v>
      </c>
      <c r="F100" s="102" t="s">
        <v>9</v>
      </c>
      <c r="G100" s="17" t="s">
        <v>582</v>
      </c>
      <c r="H100" s="17"/>
    </row>
    <row r="101" spans="1:8" ht="12.75" customHeight="1">
      <c r="A101" s="77" t="s">
        <v>50</v>
      </c>
      <c r="B101" s="78" t="s">
        <v>51</v>
      </c>
      <c r="C101" s="79" t="s">
        <v>6</v>
      </c>
      <c r="D101" s="11"/>
      <c r="E101" s="77" t="s">
        <v>11</v>
      </c>
      <c r="F101" s="103" t="s">
        <v>52</v>
      </c>
      <c r="G101" s="81" t="s">
        <v>12</v>
      </c>
      <c r="H101" s="82" t="s">
        <v>13</v>
      </c>
    </row>
    <row r="102" spans="1:8" ht="12.75">
      <c r="A102" s="83" t="s">
        <v>53</v>
      </c>
      <c r="B102" s="78"/>
      <c r="C102" s="84"/>
      <c r="D102" s="11"/>
      <c r="E102" s="83" t="s">
        <v>14</v>
      </c>
      <c r="F102" s="104"/>
      <c r="G102" s="81"/>
      <c r="H102" s="82"/>
    </row>
    <row r="103" spans="1:8" ht="12.75">
      <c r="A103" s="112" t="s">
        <v>25</v>
      </c>
      <c r="B103" s="113">
        <v>1</v>
      </c>
      <c r="C103" s="87" t="s">
        <v>244</v>
      </c>
      <c r="D103" s="88" t="s">
        <v>217</v>
      </c>
      <c r="E103" s="31">
        <v>35.71</v>
      </c>
      <c r="F103" s="31">
        <v>187.339250834</v>
      </c>
      <c r="G103" s="28">
        <v>4</v>
      </c>
      <c r="H103" s="28">
        <f aca="true" t="shared" si="1" ref="H103:H122">ROUND(F103*G103,2)</f>
        <v>749.36</v>
      </c>
    </row>
    <row r="104" spans="1:8" ht="12.75">
      <c r="A104" s="112" t="s">
        <v>25</v>
      </c>
      <c r="B104" s="113">
        <v>5</v>
      </c>
      <c r="C104" s="87" t="s">
        <v>394</v>
      </c>
      <c r="D104" s="88" t="s">
        <v>395</v>
      </c>
      <c r="E104" s="31">
        <v>2.66</v>
      </c>
      <c r="F104" s="31">
        <v>120.89920445200002</v>
      </c>
      <c r="G104" s="28">
        <v>3.3</v>
      </c>
      <c r="H104" s="28">
        <f t="shared" si="1"/>
        <v>398.97</v>
      </c>
    </row>
    <row r="105" spans="1:8" ht="12.75">
      <c r="A105" s="112" t="s">
        <v>25</v>
      </c>
      <c r="B105" s="113">
        <v>10</v>
      </c>
      <c r="C105" s="87" t="s">
        <v>269</v>
      </c>
      <c r="D105" s="88" t="s">
        <v>270</v>
      </c>
      <c r="E105" s="31">
        <v>65.49</v>
      </c>
      <c r="F105" s="31">
        <v>691.4916222880001</v>
      </c>
      <c r="G105" s="28">
        <v>1</v>
      </c>
      <c r="H105" s="28">
        <f t="shared" si="1"/>
        <v>691.49</v>
      </c>
    </row>
    <row r="106" spans="1:8" ht="12.75">
      <c r="A106" s="112" t="s">
        <v>25</v>
      </c>
      <c r="B106" s="113">
        <v>30</v>
      </c>
      <c r="C106" s="87" t="s">
        <v>271</v>
      </c>
      <c r="D106" s="88" t="s">
        <v>71</v>
      </c>
      <c r="E106" s="31">
        <v>442.99</v>
      </c>
      <c r="F106" s="31">
        <v>1875.7679293600006</v>
      </c>
      <c r="G106" s="28">
        <v>1</v>
      </c>
      <c r="H106" s="28">
        <f t="shared" si="1"/>
        <v>1875.77</v>
      </c>
    </row>
    <row r="107" spans="1:8" ht="12.75">
      <c r="A107" s="112" t="s">
        <v>25</v>
      </c>
      <c r="B107" s="113">
        <v>33</v>
      </c>
      <c r="C107" s="87" t="s">
        <v>396</v>
      </c>
      <c r="D107" s="88" t="s">
        <v>165</v>
      </c>
      <c r="E107" s="31">
        <v>42.15</v>
      </c>
      <c r="F107" s="31">
        <v>110.11738961</v>
      </c>
      <c r="G107" s="28">
        <v>3.3</v>
      </c>
      <c r="H107" s="28">
        <f t="shared" si="1"/>
        <v>363.39</v>
      </c>
    </row>
    <row r="108" spans="1:8" ht="12.75">
      <c r="A108" s="112" t="s">
        <v>25</v>
      </c>
      <c r="B108" s="113">
        <v>38</v>
      </c>
      <c r="C108" s="87" t="s">
        <v>208</v>
      </c>
      <c r="D108" s="88" t="s">
        <v>209</v>
      </c>
      <c r="E108" s="31">
        <v>243.03</v>
      </c>
      <c r="F108" s="31">
        <v>993.442405288</v>
      </c>
      <c r="G108" s="28">
        <v>4</v>
      </c>
      <c r="H108" s="28">
        <f t="shared" si="1"/>
        <v>3973.77</v>
      </c>
    </row>
    <row r="109" spans="1:8" ht="12.75">
      <c r="A109" s="112" t="s">
        <v>25</v>
      </c>
      <c r="B109" s="113">
        <v>48</v>
      </c>
      <c r="C109" s="87" t="s">
        <v>212</v>
      </c>
      <c r="D109" s="88" t="s">
        <v>126</v>
      </c>
      <c r="E109" s="31">
        <v>103.72</v>
      </c>
      <c r="F109" s="31">
        <v>142.19772532000002</v>
      </c>
      <c r="G109" s="28">
        <v>3.4</v>
      </c>
      <c r="H109" s="28">
        <f t="shared" si="1"/>
        <v>483.47</v>
      </c>
    </row>
    <row r="110" spans="1:8" ht="12.75">
      <c r="A110" s="112" t="s">
        <v>25</v>
      </c>
      <c r="B110" s="114"/>
      <c r="C110" s="87" t="s">
        <v>127</v>
      </c>
      <c r="D110" s="88"/>
      <c r="E110" s="40"/>
      <c r="F110" s="40"/>
      <c r="G110" s="28">
        <v>0</v>
      </c>
      <c r="H110" s="28">
        <f t="shared" si="1"/>
        <v>0</v>
      </c>
    </row>
    <row r="111" spans="1:8" ht="12.75">
      <c r="A111" s="112" t="s">
        <v>25</v>
      </c>
      <c r="B111" s="113">
        <v>59</v>
      </c>
      <c r="C111" s="89" t="s">
        <v>440</v>
      </c>
      <c r="D111" s="88" t="s">
        <v>129</v>
      </c>
      <c r="E111" s="40">
        <v>26.6</v>
      </c>
      <c r="F111" s="40">
        <v>180.11455293999995</v>
      </c>
      <c r="G111" s="28">
        <v>2</v>
      </c>
      <c r="H111" s="28">
        <f t="shared" si="1"/>
        <v>360.23</v>
      </c>
    </row>
    <row r="112" spans="1:8" ht="12.75">
      <c r="A112" s="112" t="s">
        <v>25</v>
      </c>
      <c r="B112" s="113">
        <v>60</v>
      </c>
      <c r="C112" s="89" t="s">
        <v>213</v>
      </c>
      <c r="D112" s="88" t="s">
        <v>129</v>
      </c>
      <c r="E112" s="40">
        <v>7.69</v>
      </c>
      <c r="F112" s="40">
        <v>23.167074768000003</v>
      </c>
      <c r="G112" s="28">
        <v>2</v>
      </c>
      <c r="H112" s="28">
        <f t="shared" si="1"/>
        <v>46.33</v>
      </c>
    </row>
    <row r="113" spans="1:8" ht="12.75">
      <c r="A113" s="112" t="s">
        <v>25</v>
      </c>
      <c r="B113" s="114"/>
      <c r="C113" s="87" t="s">
        <v>131</v>
      </c>
      <c r="D113" s="88"/>
      <c r="E113" s="40"/>
      <c r="F113" s="40"/>
      <c r="G113" s="28">
        <v>0</v>
      </c>
      <c r="H113" s="28">
        <f t="shared" si="1"/>
        <v>0</v>
      </c>
    </row>
    <row r="114" spans="1:8" ht="12.75">
      <c r="A114" s="112" t="s">
        <v>25</v>
      </c>
      <c r="B114" s="113">
        <v>66</v>
      </c>
      <c r="C114" s="89" t="s">
        <v>134</v>
      </c>
      <c r="D114" s="88" t="s">
        <v>133</v>
      </c>
      <c r="E114" s="40">
        <v>61.56</v>
      </c>
      <c r="F114" s="40">
        <v>312.27362016</v>
      </c>
      <c r="G114" s="28">
        <v>2</v>
      </c>
      <c r="H114" s="28">
        <f t="shared" si="1"/>
        <v>624.55</v>
      </c>
    </row>
    <row r="115" spans="1:8" ht="12.75">
      <c r="A115" s="112" t="s">
        <v>25</v>
      </c>
      <c r="B115" s="113">
        <v>87</v>
      </c>
      <c r="C115" s="87" t="s">
        <v>274</v>
      </c>
      <c r="D115" s="88" t="s">
        <v>275</v>
      </c>
      <c r="E115" s="31">
        <v>59.67</v>
      </c>
      <c r="F115" s="31">
        <v>291.124364832</v>
      </c>
      <c r="G115" s="28">
        <v>15</v>
      </c>
      <c r="H115" s="28">
        <f t="shared" si="1"/>
        <v>4366.87</v>
      </c>
    </row>
    <row r="116" spans="1:8" ht="12.75">
      <c r="A116" s="112" t="s">
        <v>25</v>
      </c>
      <c r="B116" s="113">
        <v>88</v>
      </c>
      <c r="C116" s="89" t="s">
        <v>276</v>
      </c>
      <c r="D116" s="88" t="s">
        <v>275</v>
      </c>
      <c r="E116" s="31">
        <v>59.67</v>
      </c>
      <c r="F116" s="31">
        <v>335.575512864</v>
      </c>
      <c r="G116" s="28">
        <v>31</v>
      </c>
      <c r="H116" s="28">
        <f t="shared" si="1"/>
        <v>10402.84</v>
      </c>
    </row>
    <row r="117" spans="1:8" ht="12.75">
      <c r="A117" s="112" t="s">
        <v>25</v>
      </c>
      <c r="B117" s="113">
        <v>89</v>
      </c>
      <c r="C117" s="87" t="s">
        <v>402</v>
      </c>
      <c r="D117" s="88" t="s">
        <v>167</v>
      </c>
      <c r="E117" s="31">
        <v>59.67</v>
      </c>
      <c r="F117" s="31">
        <v>172.58797008</v>
      </c>
      <c r="G117" s="28">
        <v>28.2</v>
      </c>
      <c r="H117" s="28">
        <f t="shared" si="1"/>
        <v>4866.98</v>
      </c>
    </row>
    <row r="118" spans="1:8" ht="12.75">
      <c r="A118" s="112" t="s">
        <v>25</v>
      </c>
      <c r="B118" s="23"/>
      <c r="C118" s="29" t="s">
        <v>214</v>
      </c>
      <c r="D118" s="30"/>
      <c r="E118" s="95"/>
      <c r="F118" s="95"/>
      <c r="G118" s="28">
        <v>0</v>
      </c>
      <c r="H118" s="28">
        <f t="shared" si="1"/>
        <v>0</v>
      </c>
    </row>
    <row r="119" spans="1:8" ht="12.75">
      <c r="A119" s="112" t="s">
        <v>25</v>
      </c>
      <c r="B119" s="91">
        <v>130</v>
      </c>
      <c r="C119" s="96" t="s">
        <v>215</v>
      </c>
      <c r="D119" s="30" t="s">
        <v>71</v>
      </c>
      <c r="E119" s="95">
        <v>39.822354000000004</v>
      </c>
      <c r="F119" s="95">
        <v>157.154874028</v>
      </c>
      <c r="G119" s="28">
        <v>1</v>
      </c>
      <c r="H119" s="28">
        <f t="shared" si="1"/>
        <v>157.15</v>
      </c>
    </row>
    <row r="120" spans="1:8" ht="12.75">
      <c r="A120" s="112" t="s">
        <v>25</v>
      </c>
      <c r="B120" s="91">
        <v>137</v>
      </c>
      <c r="C120" s="105" t="s">
        <v>218</v>
      </c>
      <c r="D120" s="88" t="s">
        <v>219</v>
      </c>
      <c r="E120" s="31"/>
      <c r="F120" s="31">
        <v>16.591121344</v>
      </c>
      <c r="G120" s="28">
        <v>4</v>
      </c>
      <c r="H120" s="28">
        <f t="shared" si="1"/>
        <v>66.36</v>
      </c>
    </row>
    <row r="121" spans="1:8" ht="12.75">
      <c r="A121" s="112" t="s">
        <v>25</v>
      </c>
      <c r="B121" s="91">
        <v>138</v>
      </c>
      <c r="C121" s="105" t="s">
        <v>220</v>
      </c>
      <c r="D121" s="88" t="s">
        <v>221</v>
      </c>
      <c r="E121" s="31">
        <v>37.84</v>
      </c>
      <c r="F121" s="31">
        <v>88.48777544800002</v>
      </c>
      <c r="G121" s="28">
        <v>4</v>
      </c>
      <c r="H121" s="28">
        <f t="shared" si="1"/>
        <v>353.95</v>
      </c>
    </row>
    <row r="122" spans="1:8" ht="12.75">
      <c r="A122" s="112" t="s">
        <v>139</v>
      </c>
      <c r="B122" s="91">
        <v>142</v>
      </c>
      <c r="C122" s="105" t="s">
        <v>397</v>
      </c>
      <c r="D122" s="88" t="s">
        <v>219</v>
      </c>
      <c r="E122" s="31">
        <v>180.8</v>
      </c>
      <c r="F122" s="31">
        <v>422.5148672700001</v>
      </c>
      <c r="G122" s="28">
        <v>69</v>
      </c>
      <c r="H122" s="28">
        <f t="shared" si="1"/>
        <v>29153.53</v>
      </c>
    </row>
    <row r="123" spans="1:8" ht="12.75">
      <c r="A123" s="100"/>
      <c r="B123" s="98"/>
      <c r="C123" s="42"/>
      <c r="D123" s="106"/>
      <c r="E123" s="2"/>
      <c r="F123" s="2"/>
      <c r="G123" s="107"/>
      <c r="H123" s="108">
        <f>SUM(H103:H122)</f>
        <v>58935.01</v>
      </c>
    </row>
    <row r="124" spans="1:8" ht="12.75">
      <c r="A124" s="257"/>
      <c r="B124" s="257"/>
      <c r="C124" s="257"/>
      <c r="D124" s="257"/>
      <c r="E124" s="257"/>
      <c r="F124" s="2"/>
      <c r="G124" s="107"/>
      <c r="H124" s="48"/>
    </row>
    <row r="125" spans="1:8" ht="12.75">
      <c r="A125" s="98"/>
      <c r="B125" s="98"/>
      <c r="C125" s="118" t="s">
        <v>30</v>
      </c>
      <c r="D125" s="119"/>
      <c r="E125" s="2"/>
      <c r="F125" s="2"/>
      <c r="G125" s="120"/>
      <c r="H125" s="111"/>
    </row>
    <row r="126" spans="1:8" ht="12.75" customHeight="1">
      <c r="A126" s="74" t="s">
        <v>48</v>
      </c>
      <c r="B126" s="74" t="s">
        <v>48</v>
      </c>
      <c r="C126" s="75"/>
      <c r="D126" s="11" t="s">
        <v>49</v>
      </c>
      <c r="E126" s="74" t="s">
        <v>8</v>
      </c>
      <c r="F126" s="102" t="s">
        <v>9</v>
      </c>
      <c r="G126" s="17" t="s">
        <v>582</v>
      </c>
      <c r="H126" s="17"/>
    </row>
    <row r="127" spans="1:8" ht="12.75" customHeight="1">
      <c r="A127" s="77" t="s">
        <v>50</v>
      </c>
      <c r="B127" s="78" t="s">
        <v>51</v>
      </c>
      <c r="C127" s="79" t="s">
        <v>6</v>
      </c>
      <c r="D127" s="11"/>
      <c r="E127" s="77" t="s">
        <v>11</v>
      </c>
      <c r="F127" s="103" t="s">
        <v>52</v>
      </c>
      <c r="G127" s="81" t="s">
        <v>12</v>
      </c>
      <c r="H127" s="82" t="s">
        <v>13</v>
      </c>
    </row>
    <row r="128" spans="1:8" ht="12.75">
      <c r="A128" s="83" t="s">
        <v>53</v>
      </c>
      <c r="B128" s="78"/>
      <c r="C128" s="84"/>
      <c r="D128" s="11"/>
      <c r="E128" s="83" t="s">
        <v>14</v>
      </c>
      <c r="F128" s="104"/>
      <c r="G128" s="81"/>
      <c r="H128" s="82"/>
    </row>
    <row r="129" spans="1:8" ht="12.75">
      <c r="A129" s="112" t="s">
        <v>31</v>
      </c>
      <c r="B129" s="113"/>
      <c r="C129" s="87" t="s">
        <v>140</v>
      </c>
      <c r="D129" s="88"/>
      <c r="E129" s="31"/>
      <c r="F129" s="31"/>
      <c r="G129" s="26"/>
      <c r="H129" s="121"/>
    </row>
    <row r="130" spans="1:8" ht="12.75">
      <c r="A130" s="112" t="s">
        <v>31</v>
      </c>
      <c r="B130" s="113">
        <v>1</v>
      </c>
      <c r="C130" s="89" t="s">
        <v>141</v>
      </c>
      <c r="D130" s="88" t="s">
        <v>142</v>
      </c>
      <c r="E130" s="31">
        <v>61.99</v>
      </c>
      <c r="F130" s="31">
        <v>121.02360538</v>
      </c>
      <c r="G130" s="28">
        <v>51</v>
      </c>
      <c r="H130" s="28">
        <f aca="true" t="shared" si="2" ref="H130:H139">ROUND(F130*G130,2)</f>
        <v>6172.2</v>
      </c>
    </row>
    <row r="131" spans="1:8" ht="12.75">
      <c r="A131" s="112" t="s">
        <v>31</v>
      </c>
      <c r="B131" s="113">
        <v>4</v>
      </c>
      <c r="C131" s="87" t="s">
        <v>145</v>
      </c>
      <c r="D131" s="88" t="s">
        <v>33</v>
      </c>
      <c r="E131" s="31">
        <v>70.02</v>
      </c>
      <c r="F131" s="31">
        <v>106.42494322799999</v>
      </c>
      <c r="G131" s="28">
        <v>3</v>
      </c>
      <c r="H131" s="28">
        <f t="shared" si="2"/>
        <v>319.27</v>
      </c>
    </row>
    <row r="132" spans="1:8" ht="12.75">
      <c r="A132" s="112" t="s">
        <v>31</v>
      </c>
      <c r="B132" s="113">
        <v>6</v>
      </c>
      <c r="C132" s="87" t="s">
        <v>147</v>
      </c>
      <c r="D132" s="88" t="s">
        <v>33</v>
      </c>
      <c r="E132" s="31">
        <v>143.54</v>
      </c>
      <c r="F132" s="31">
        <v>248.85343283800003</v>
      </c>
      <c r="G132" s="28">
        <v>1</v>
      </c>
      <c r="H132" s="28">
        <f t="shared" si="2"/>
        <v>248.85</v>
      </c>
    </row>
    <row r="133" spans="1:8" ht="12.75">
      <c r="A133" s="112" t="s">
        <v>31</v>
      </c>
      <c r="B133" s="113">
        <v>9</v>
      </c>
      <c r="C133" s="87" t="s">
        <v>223</v>
      </c>
      <c r="D133" s="88" t="s">
        <v>149</v>
      </c>
      <c r="E133" s="31">
        <v>26.26</v>
      </c>
      <c r="F133" s="31">
        <v>70.88112745800001</v>
      </c>
      <c r="G133" s="28">
        <v>2</v>
      </c>
      <c r="H133" s="28">
        <f t="shared" si="2"/>
        <v>141.76</v>
      </c>
    </row>
    <row r="134" spans="1:8" ht="12.75">
      <c r="A134" s="112" t="s">
        <v>31</v>
      </c>
      <c r="B134" s="113">
        <v>10</v>
      </c>
      <c r="C134" s="87" t="s">
        <v>150</v>
      </c>
      <c r="D134" s="88" t="s">
        <v>151</v>
      </c>
      <c r="E134" s="31">
        <v>243.51</v>
      </c>
      <c r="F134" s="31">
        <v>382.31528237400005</v>
      </c>
      <c r="G134" s="28">
        <v>31</v>
      </c>
      <c r="H134" s="28">
        <f t="shared" si="2"/>
        <v>11851.77</v>
      </c>
    </row>
    <row r="135" spans="1:8" ht="12.75">
      <c r="A135" s="112" t="s">
        <v>31</v>
      </c>
      <c r="B135" s="113">
        <v>16</v>
      </c>
      <c r="C135" s="87" t="s">
        <v>154</v>
      </c>
      <c r="D135" s="122" t="s">
        <v>33</v>
      </c>
      <c r="E135" s="40">
        <v>3991.38</v>
      </c>
      <c r="F135" s="123">
        <v>741.3549730940001</v>
      </c>
      <c r="G135" s="28">
        <v>60</v>
      </c>
      <c r="H135" s="28">
        <f t="shared" si="2"/>
        <v>44481.3</v>
      </c>
    </row>
    <row r="136" spans="1:8" ht="12.75">
      <c r="A136" s="112" t="s">
        <v>31</v>
      </c>
      <c r="B136" s="113">
        <v>19</v>
      </c>
      <c r="C136" s="87" t="s">
        <v>224</v>
      </c>
      <c r="D136" s="88" t="s">
        <v>33</v>
      </c>
      <c r="E136" s="26">
        <v>154.06</v>
      </c>
      <c r="F136" s="31">
        <v>179.645565306</v>
      </c>
      <c r="G136" s="28">
        <v>2</v>
      </c>
      <c r="H136" s="28">
        <f t="shared" si="2"/>
        <v>359.29</v>
      </c>
    </row>
    <row r="137" spans="1:8" ht="12.75">
      <c r="A137" s="112" t="s">
        <v>31</v>
      </c>
      <c r="B137" s="113">
        <v>20</v>
      </c>
      <c r="C137" s="87" t="s">
        <v>158</v>
      </c>
      <c r="D137" s="88" t="s">
        <v>33</v>
      </c>
      <c r="E137" s="26">
        <v>9.62</v>
      </c>
      <c r="F137" s="31">
        <v>30.872365306</v>
      </c>
      <c r="G137" s="28">
        <v>81</v>
      </c>
      <c r="H137" s="28">
        <f t="shared" si="2"/>
        <v>2500.66</v>
      </c>
    </row>
    <row r="138" spans="1:8" ht="12.75">
      <c r="A138" s="112" t="s">
        <v>31</v>
      </c>
      <c r="B138" s="113">
        <v>38</v>
      </c>
      <c r="C138" s="87" t="s">
        <v>160</v>
      </c>
      <c r="D138" s="88" t="s">
        <v>161</v>
      </c>
      <c r="E138" s="40">
        <v>1971.04</v>
      </c>
      <c r="F138" s="40">
        <v>2363.68564805</v>
      </c>
      <c r="G138" s="28">
        <v>2</v>
      </c>
      <c r="H138" s="28">
        <f t="shared" si="2"/>
        <v>4727.37</v>
      </c>
    </row>
    <row r="139" spans="1:8" ht="12.75">
      <c r="A139" s="112" t="s">
        <v>31</v>
      </c>
      <c r="B139" s="113">
        <v>43</v>
      </c>
      <c r="C139" s="87" t="s">
        <v>469</v>
      </c>
      <c r="D139" s="93" t="s">
        <v>470</v>
      </c>
      <c r="E139" s="59"/>
      <c r="F139" s="40">
        <v>127.68838868200002</v>
      </c>
      <c r="G139" s="28">
        <v>2</v>
      </c>
      <c r="H139" s="28">
        <f t="shared" si="2"/>
        <v>255.38</v>
      </c>
    </row>
    <row r="140" spans="1:8" ht="12.75">
      <c r="A140" s="98"/>
      <c r="B140" s="98"/>
      <c r="C140" s="42" t="s">
        <v>19</v>
      </c>
      <c r="D140" s="106"/>
      <c r="E140" s="2"/>
      <c r="F140" s="2"/>
      <c r="G140" s="107"/>
      <c r="H140" s="108">
        <f>SUM(H130:H139)</f>
        <v>71057.85</v>
      </c>
    </row>
    <row r="141" spans="1:8" ht="12.75">
      <c r="A141" s="67" t="s">
        <v>162</v>
      </c>
      <c r="B141" s="68"/>
      <c r="C141" s="69"/>
      <c r="D141" s="70"/>
      <c r="E141" s="70"/>
      <c r="F141" s="109"/>
      <c r="G141" s="107"/>
      <c r="H141" s="48"/>
    </row>
    <row r="142" spans="1:8" ht="12.75" customHeight="1">
      <c r="A142" s="74" t="s">
        <v>48</v>
      </c>
      <c r="B142" s="74" t="s">
        <v>48</v>
      </c>
      <c r="C142" s="75"/>
      <c r="D142" s="11" t="s">
        <v>49</v>
      </c>
      <c r="E142" s="74" t="s">
        <v>8</v>
      </c>
      <c r="F142" s="102" t="s">
        <v>9</v>
      </c>
      <c r="G142" s="17" t="s">
        <v>582</v>
      </c>
      <c r="H142" s="17"/>
    </row>
    <row r="143" spans="1:8" ht="12.75" customHeight="1">
      <c r="A143" s="77" t="s">
        <v>50</v>
      </c>
      <c r="B143" s="78" t="s">
        <v>51</v>
      </c>
      <c r="C143" s="79" t="s">
        <v>6</v>
      </c>
      <c r="D143" s="11"/>
      <c r="E143" s="77" t="s">
        <v>11</v>
      </c>
      <c r="F143" s="103" t="s">
        <v>52</v>
      </c>
      <c r="G143" s="81" t="s">
        <v>12</v>
      </c>
      <c r="H143" s="82" t="s">
        <v>13</v>
      </c>
    </row>
    <row r="144" spans="1:8" ht="12.75">
      <c r="A144" s="83" t="s">
        <v>53</v>
      </c>
      <c r="B144" s="78"/>
      <c r="C144" s="84"/>
      <c r="D144" s="11"/>
      <c r="E144" s="83" t="s">
        <v>14</v>
      </c>
      <c r="F144" s="104"/>
      <c r="G144" s="81"/>
      <c r="H144" s="82"/>
    </row>
    <row r="145" spans="1:8" ht="12.75">
      <c r="A145" s="112" t="s">
        <v>163</v>
      </c>
      <c r="B145" s="91"/>
      <c r="C145" s="87" t="s">
        <v>168</v>
      </c>
      <c r="D145" s="93"/>
      <c r="E145" s="93"/>
      <c r="F145" s="40">
        <v>0</v>
      </c>
      <c r="G145" s="28">
        <v>0</v>
      </c>
      <c r="H145" s="28">
        <f>ROUND(F145*G145,2)</f>
        <v>0</v>
      </c>
    </row>
    <row r="146" spans="1:8" ht="12.75">
      <c r="A146" s="112" t="s">
        <v>163</v>
      </c>
      <c r="B146" s="91">
        <v>40</v>
      </c>
      <c r="C146" s="89" t="s">
        <v>250</v>
      </c>
      <c r="D146" s="93" t="s">
        <v>170</v>
      </c>
      <c r="E146" s="59">
        <v>4.12</v>
      </c>
      <c r="F146" s="40">
        <v>231.03342467399997</v>
      </c>
      <c r="G146" s="28">
        <v>1</v>
      </c>
      <c r="H146" s="28">
        <f>ROUND(F146*G146,2)</f>
        <v>231.03</v>
      </c>
    </row>
    <row r="147" spans="1:8" ht="12.75">
      <c r="A147" s="22"/>
      <c r="B147" s="86">
        <v>50</v>
      </c>
      <c r="C147" s="105" t="s">
        <v>407</v>
      </c>
      <c r="D147" s="93" t="s">
        <v>172</v>
      </c>
      <c r="E147" s="126">
        <v>13.01</v>
      </c>
      <c r="F147" s="40">
        <v>123.84801205199999</v>
      </c>
      <c r="G147" s="28">
        <v>4</v>
      </c>
      <c r="H147" s="28">
        <f>ROUND(F147*G147,2)</f>
        <v>495.39</v>
      </c>
    </row>
    <row r="148" spans="1:8" ht="12.75">
      <c r="A148" s="98"/>
      <c r="B148" s="98"/>
      <c r="C148" s="42" t="s">
        <v>19</v>
      </c>
      <c r="D148" s="106"/>
      <c r="E148" s="106"/>
      <c r="F148" s="107"/>
      <c r="G148" s="128"/>
      <c r="H148" s="60">
        <f>SUM(H145:H147)</f>
        <v>726.42</v>
      </c>
    </row>
    <row r="149" spans="1:8" ht="12.75">
      <c r="A149" s="98"/>
      <c r="B149" s="98"/>
      <c r="C149" s="42"/>
      <c r="D149" s="106"/>
      <c r="E149" s="106"/>
      <c r="F149" s="107"/>
      <c r="G149" s="170"/>
      <c r="H149" s="48"/>
    </row>
    <row r="150" spans="1:8" ht="12.75">
      <c r="A150" s="98"/>
      <c r="B150" s="98"/>
      <c r="C150" s="129" t="s">
        <v>36</v>
      </c>
      <c r="D150" s="57"/>
      <c r="E150" s="57"/>
      <c r="F150" s="57"/>
      <c r="G150" s="57"/>
      <c r="H150" s="58"/>
    </row>
    <row r="151" spans="1:8" ht="12.75" customHeight="1">
      <c r="A151" s="74" t="s">
        <v>48</v>
      </c>
      <c r="B151" s="74" t="s">
        <v>48</v>
      </c>
      <c r="C151" s="75"/>
      <c r="D151" s="11" t="s">
        <v>49</v>
      </c>
      <c r="E151" s="74" t="s">
        <v>8</v>
      </c>
      <c r="F151" s="130" t="s">
        <v>173</v>
      </c>
      <c r="G151" s="17" t="s">
        <v>582</v>
      </c>
      <c r="H151" s="17"/>
    </row>
    <row r="152" spans="1:8" ht="12.75" customHeight="1">
      <c r="A152" s="77" t="s">
        <v>50</v>
      </c>
      <c r="B152" s="78" t="s">
        <v>51</v>
      </c>
      <c r="C152" s="79" t="s">
        <v>6</v>
      </c>
      <c r="D152" s="11"/>
      <c r="E152" s="77" t="s">
        <v>11</v>
      </c>
      <c r="F152" s="130"/>
      <c r="G152" s="81" t="s">
        <v>12</v>
      </c>
      <c r="H152" s="82" t="s">
        <v>13</v>
      </c>
    </row>
    <row r="153" spans="1:8" ht="12.75">
      <c r="A153" s="83" t="s">
        <v>53</v>
      </c>
      <c r="B153" s="78"/>
      <c r="C153" s="84"/>
      <c r="D153" s="11"/>
      <c r="E153" s="83" t="s">
        <v>14</v>
      </c>
      <c r="F153" s="130"/>
      <c r="G153" s="81"/>
      <c r="H153" s="82"/>
    </row>
    <row r="154" spans="1:8" ht="12.75">
      <c r="A154" s="112" t="s">
        <v>37</v>
      </c>
      <c r="B154" s="113">
        <v>7</v>
      </c>
      <c r="C154" s="87" t="s">
        <v>509</v>
      </c>
      <c r="D154" s="93" t="s">
        <v>499</v>
      </c>
      <c r="E154" s="59"/>
      <c r="F154" s="40">
        <v>14.61</v>
      </c>
      <c r="G154" s="28"/>
      <c r="H154" s="28">
        <f>ROUND(F154*G154,2)</f>
        <v>0</v>
      </c>
    </row>
    <row r="155" spans="1:8" ht="12.75">
      <c r="A155" s="22" t="s">
        <v>37</v>
      </c>
      <c r="B155" s="22">
        <v>31</v>
      </c>
      <c r="C155" s="87" t="s">
        <v>583</v>
      </c>
      <c r="D155" s="115" t="s">
        <v>39</v>
      </c>
      <c r="E155" s="171">
        <v>19650</v>
      </c>
      <c r="F155" s="171">
        <v>24210.37</v>
      </c>
      <c r="G155" s="28">
        <v>1</v>
      </c>
      <c r="H155" s="28">
        <f>ROUND(F155*G155,2)</f>
        <v>24210.37</v>
      </c>
    </row>
    <row r="156" spans="1:8" ht="12.75">
      <c r="A156" s="22" t="s">
        <v>37</v>
      </c>
      <c r="B156" s="22">
        <v>33</v>
      </c>
      <c r="C156" s="87" t="s">
        <v>174</v>
      </c>
      <c r="D156" s="115" t="s">
        <v>39</v>
      </c>
      <c r="E156" s="116">
        <v>3468.64</v>
      </c>
      <c r="F156" s="116">
        <v>4281.3</v>
      </c>
      <c r="G156" s="28">
        <v>1</v>
      </c>
      <c r="H156" s="28">
        <f>ROUND(F156*G156,2)</f>
        <v>4281.3</v>
      </c>
    </row>
    <row r="157" spans="1:8" ht="12.75">
      <c r="A157" s="22" t="s">
        <v>37</v>
      </c>
      <c r="B157" s="22">
        <v>36</v>
      </c>
      <c r="C157" s="87" t="s">
        <v>227</v>
      </c>
      <c r="D157" s="115" t="s">
        <v>39</v>
      </c>
      <c r="E157" s="171">
        <v>1294.07</v>
      </c>
      <c r="F157" s="171">
        <v>1637.32</v>
      </c>
      <c r="G157" s="28">
        <v>1</v>
      </c>
      <c r="H157" s="28">
        <f>ROUND(F157*G157,2)</f>
        <v>1637.32</v>
      </c>
    </row>
    <row r="158" spans="1:8" ht="12.75">
      <c r="A158" s="131"/>
      <c r="B158" s="131"/>
      <c r="C158" s="56" t="s">
        <v>19</v>
      </c>
      <c r="D158" s="132"/>
      <c r="E158" s="132"/>
      <c r="F158" s="133"/>
      <c r="G158" s="134"/>
      <c r="H158" s="108">
        <f>SUM(H154:H157)</f>
        <v>30128.989999999998</v>
      </c>
    </row>
    <row r="159" spans="1:8" ht="12.75">
      <c r="A159" s="98"/>
      <c r="B159" s="98"/>
      <c r="C159" s="42"/>
      <c r="D159" s="106"/>
      <c r="E159" s="110"/>
      <c r="F159" s="107"/>
      <c r="G159" s="107"/>
      <c r="H159" s="48"/>
    </row>
    <row r="160" spans="1:8" ht="13.5" customHeight="1">
      <c r="A160" s="74" t="s">
        <v>48</v>
      </c>
      <c r="B160" s="74" t="s">
        <v>48</v>
      </c>
      <c r="C160" s="75"/>
      <c r="D160" s="11" t="s">
        <v>49</v>
      </c>
      <c r="E160" s="74" t="s">
        <v>8</v>
      </c>
      <c r="F160" s="130" t="s">
        <v>173</v>
      </c>
      <c r="G160" s="17" t="s">
        <v>582</v>
      </c>
      <c r="H160" s="17"/>
    </row>
    <row r="161" spans="1:8" ht="12.75" customHeight="1">
      <c r="A161" s="77" t="s">
        <v>50</v>
      </c>
      <c r="B161" s="78" t="s">
        <v>51</v>
      </c>
      <c r="C161" s="79" t="s">
        <v>6</v>
      </c>
      <c r="D161" s="11"/>
      <c r="E161" s="77" t="s">
        <v>11</v>
      </c>
      <c r="F161" s="130"/>
      <c r="G161" s="81" t="s">
        <v>12</v>
      </c>
      <c r="H161" s="82" t="s">
        <v>13</v>
      </c>
    </row>
    <row r="162" spans="1:8" ht="12.75">
      <c r="A162" s="83" t="s">
        <v>53</v>
      </c>
      <c r="B162" s="78"/>
      <c r="C162" s="84"/>
      <c r="D162" s="11"/>
      <c r="E162" s="83" t="s">
        <v>14</v>
      </c>
      <c r="F162" s="130"/>
      <c r="G162" s="81"/>
      <c r="H162" s="82"/>
    </row>
    <row r="163" spans="1:8" ht="12.75">
      <c r="A163" s="135"/>
      <c r="B163" s="23">
        <v>1</v>
      </c>
      <c r="C163" s="29" t="s">
        <v>290</v>
      </c>
      <c r="D163" s="30" t="s">
        <v>39</v>
      </c>
      <c r="E163" s="59"/>
      <c r="F163" s="40">
        <v>964.2857142857143</v>
      </c>
      <c r="G163" s="28">
        <v>1</v>
      </c>
      <c r="H163" s="28">
        <f>ROUND(F163*G163,2)</f>
        <v>964.29</v>
      </c>
    </row>
    <row r="164" spans="1:8" ht="12.75">
      <c r="A164" s="135"/>
      <c r="B164" s="23">
        <v>5</v>
      </c>
      <c r="C164" s="29" t="s">
        <v>291</v>
      </c>
      <c r="D164" s="30" t="s">
        <v>39</v>
      </c>
      <c r="E164" s="59"/>
      <c r="F164" s="40">
        <v>3000</v>
      </c>
      <c r="G164" s="28"/>
      <c r="H164" s="28">
        <f>ROUND(F164*G164,2)</f>
        <v>0</v>
      </c>
    </row>
    <row r="165" spans="1:8" ht="12.75">
      <c r="A165" s="135"/>
      <c r="B165" s="23">
        <v>6</v>
      </c>
      <c r="C165" s="29" t="s">
        <v>292</v>
      </c>
      <c r="D165" s="30" t="s">
        <v>39</v>
      </c>
      <c r="E165" s="59"/>
      <c r="F165" s="40">
        <v>142.5</v>
      </c>
      <c r="G165" s="28"/>
      <c r="H165" s="28">
        <f>ROUND(F165*G165,2)</f>
        <v>0</v>
      </c>
    </row>
    <row r="166" spans="1:8" ht="12.75">
      <c r="A166" s="135"/>
      <c r="B166" s="23">
        <v>7</v>
      </c>
      <c r="C166" s="50" t="s">
        <v>256</v>
      </c>
      <c r="D166" s="30" t="s">
        <v>39</v>
      </c>
      <c r="E166" s="59"/>
      <c r="F166" s="40">
        <v>43.01</v>
      </c>
      <c r="G166" s="28">
        <v>1.8</v>
      </c>
      <c r="H166" s="28">
        <f>ROUND(F166*G166,2)</f>
        <v>77.42</v>
      </c>
    </row>
    <row r="167" spans="1:8" ht="12.75">
      <c r="A167" s="135"/>
      <c r="B167" s="23">
        <v>14</v>
      </c>
      <c r="C167" s="29" t="s">
        <v>177</v>
      </c>
      <c r="D167" s="30" t="s">
        <v>39</v>
      </c>
      <c r="E167" s="40"/>
      <c r="F167" s="40">
        <v>282.203333333333</v>
      </c>
      <c r="G167" s="28">
        <v>1</v>
      </c>
      <c r="H167" s="28">
        <f>ROUND(F167*G167,2)</f>
        <v>282.2</v>
      </c>
    </row>
    <row r="168" spans="1:8" ht="12.75">
      <c r="A168" s="136"/>
      <c r="B168" s="137"/>
      <c r="C168" s="138" t="s">
        <v>19</v>
      </c>
      <c r="D168" s="139"/>
      <c r="E168" s="140"/>
      <c r="F168" s="140"/>
      <c r="G168" s="141"/>
      <c r="H168" s="60">
        <f>SUM(H163:H167)</f>
        <v>1323.9099999999999</v>
      </c>
    </row>
    <row r="169" spans="1:8" ht="12.75">
      <c r="A169" s="98"/>
      <c r="B169" s="98"/>
      <c r="C169" s="42"/>
      <c r="D169" s="106"/>
      <c r="E169" s="106" t="s">
        <v>257</v>
      </c>
      <c r="F169" s="107"/>
      <c r="G169" s="107"/>
      <c r="H169" s="48"/>
    </row>
    <row r="170" spans="1:8" ht="12.75">
      <c r="A170" s="98"/>
      <c r="B170" s="98"/>
      <c r="C170" s="42"/>
      <c r="D170" s="106"/>
      <c r="E170" s="106"/>
      <c r="F170" s="107"/>
      <c r="G170" s="107"/>
      <c r="H170" s="48"/>
    </row>
    <row r="171" spans="1:8" ht="12.75" customHeight="1">
      <c r="A171" s="74" t="s">
        <v>48</v>
      </c>
      <c r="B171" s="74" t="s">
        <v>48</v>
      </c>
      <c r="C171" s="75"/>
      <c r="D171" s="11" t="s">
        <v>49</v>
      </c>
      <c r="E171" s="74" t="s">
        <v>8</v>
      </c>
      <c r="F171" s="130" t="s">
        <v>173</v>
      </c>
      <c r="G171" s="17" t="s">
        <v>582</v>
      </c>
      <c r="H171" s="17"/>
    </row>
    <row r="172" spans="1:8" ht="12.75" customHeight="1">
      <c r="A172" s="77" t="s">
        <v>50</v>
      </c>
      <c r="B172" s="78" t="s">
        <v>51</v>
      </c>
      <c r="C172" s="79" t="s">
        <v>6</v>
      </c>
      <c r="D172" s="11"/>
      <c r="E172" s="77" t="s">
        <v>11</v>
      </c>
      <c r="F172" s="130"/>
      <c r="G172" s="81" t="s">
        <v>12</v>
      </c>
      <c r="H172" s="82" t="s">
        <v>13</v>
      </c>
    </row>
    <row r="173" spans="1:8" ht="12.75">
      <c r="A173" s="83" t="s">
        <v>53</v>
      </c>
      <c r="B173" s="78"/>
      <c r="C173" s="84"/>
      <c r="D173" s="11"/>
      <c r="E173" s="83" t="s">
        <v>14</v>
      </c>
      <c r="F173" s="130"/>
      <c r="G173" s="81"/>
      <c r="H173" s="82"/>
    </row>
    <row r="174" spans="1:8" ht="12.75">
      <c r="A174" s="135"/>
      <c r="B174" s="23">
        <v>19</v>
      </c>
      <c r="C174" s="29" t="s">
        <v>180</v>
      </c>
      <c r="D174" s="30" t="s">
        <v>181</v>
      </c>
      <c r="E174" s="40"/>
      <c r="F174" s="40">
        <v>1060.81</v>
      </c>
      <c r="G174" s="28">
        <v>0.5</v>
      </c>
      <c r="H174" s="28">
        <f>ROUND(F174*G174,2)</f>
        <v>530.41</v>
      </c>
    </row>
    <row r="175" spans="1:8" ht="12.75">
      <c r="A175" s="136"/>
      <c r="B175" s="137"/>
      <c r="C175" s="138" t="s">
        <v>19</v>
      </c>
      <c r="D175" s="139"/>
      <c r="E175" s="140"/>
      <c r="F175" s="140"/>
      <c r="G175" s="141"/>
      <c r="H175" s="60">
        <f>SUM(H174)</f>
        <v>530.41</v>
      </c>
    </row>
    <row r="176" spans="1:8" ht="12.75">
      <c r="A176" s="98"/>
      <c r="B176" s="98"/>
      <c r="C176" s="2"/>
      <c r="D176" s="139"/>
      <c r="E176" s="42"/>
      <c r="F176" s="133"/>
      <c r="G176" s="107"/>
      <c r="H176" s="48"/>
    </row>
    <row r="177" spans="1:8" ht="12.75">
      <c r="A177" s="142"/>
      <c r="B177" s="142"/>
      <c r="C177" s="143" t="s">
        <v>182</v>
      </c>
      <c r="D177" s="139"/>
      <c r="E177" s="143"/>
      <c r="F177" s="144"/>
      <c r="G177" s="134"/>
      <c r="H177" s="60">
        <f>H175+H168+H158+H148+H140+H123+H96+H87</f>
        <v>313521.24</v>
      </c>
    </row>
    <row r="178" spans="1:8" ht="12.75">
      <c r="A178" s="131"/>
      <c r="B178" s="131"/>
      <c r="C178" s="56"/>
      <c r="D178" s="139"/>
      <c r="E178" s="132"/>
      <c r="F178" s="132"/>
      <c r="G178" s="107"/>
      <c r="H178" s="48"/>
    </row>
    <row r="179" spans="1:8" ht="12.75">
      <c r="A179" s="131"/>
      <c r="B179" s="131"/>
      <c r="C179" s="61" t="s">
        <v>538</v>
      </c>
      <c r="D179" s="139"/>
      <c r="E179" s="223"/>
      <c r="F179" s="223"/>
      <c r="G179" s="107"/>
      <c r="H179" s="60">
        <f>H177+H43</f>
        <v>326812.5</v>
      </c>
    </row>
    <row r="180" spans="1:8" ht="12.75">
      <c r="A180" s="131"/>
      <c r="B180" s="131"/>
      <c r="C180" s="61"/>
      <c r="D180" s="139"/>
      <c r="E180" s="148"/>
      <c r="F180" s="291"/>
      <c r="G180" s="107"/>
      <c r="H180" s="48"/>
    </row>
    <row r="181" spans="1:8" ht="15.75" customHeight="1" hidden="1">
      <c r="A181" s="221"/>
      <c r="B181" s="221"/>
      <c r="C181" s="145" t="s">
        <v>184</v>
      </c>
      <c r="D181" s="145"/>
      <c r="E181" s="145"/>
      <c r="F181" s="145"/>
      <c r="G181" s="232"/>
      <c r="H181" s="232"/>
    </row>
    <row r="182" spans="1:8" ht="15.75" customHeight="1" hidden="1">
      <c r="A182" s="221"/>
      <c r="B182" s="221"/>
      <c r="C182" s="145" t="s">
        <v>185</v>
      </c>
      <c r="D182" s="145"/>
      <c r="E182" s="145"/>
      <c r="F182" s="145"/>
      <c r="G182" s="223"/>
      <c r="H182" s="224"/>
    </row>
    <row r="183" spans="1:8" ht="12.75" hidden="1">
      <c r="A183" s="221"/>
      <c r="B183" s="221"/>
      <c r="C183" s="61"/>
      <c r="D183" s="147"/>
      <c r="E183" s="148"/>
      <c r="F183" s="148"/>
      <c r="G183"/>
      <c r="H183"/>
    </row>
    <row r="184" spans="1:8" ht="15.75" customHeight="1" hidden="1">
      <c r="A184" s="221"/>
      <c r="B184" s="221"/>
      <c r="C184" s="151" t="s">
        <v>186</v>
      </c>
      <c r="D184" s="151"/>
      <c r="E184" s="151"/>
      <c r="F184" s="151"/>
      <c r="G184"/>
      <c r="H184"/>
    </row>
    <row r="185" spans="1:8" ht="12.75" hidden="1">
      <c r="A185" s="221"/>
      <c r="B185" s="221"/>
      <c r="C185" s="99"/>
      <c r="D185" s="153"/>
      <c r="E185" s="154"/>
      <c r="F185" s="154"/>
      <c r="G185"/>
      <c r="H185"/>
    </row>
    <row r="186" spans="1:8" ht="12.75" hidden="1">
      <c r="A186" s="221"/>
      <c r="B186" s="221"/>
      <c r="C186" s="151" t="s">
        <v>187</v>
      </c>
      <c r="D186" s="151"/>
      <c r="E186" s="151"/>
      <c r="F186" s="151"/>
      <c r="G186"/>
      <c r="H186"/>
    </row>
    <row r="187" spans="1:8" ht="15.75" customHeight="1" hidden="1">
      <c r="A187" s="221"/>
      <c r="B187" s="221"/>
      <c r="C187" s="145" t="s">
        <v>188</v>
      </c>
      <c r="D187" s="145"/>
      <c r="E187" s="145"/>
      <c r="F187" s="145"/>
      <c r="G187"/>
      <c r="H187"/>
    </row>
    <row r="188" spans="3:6" ht="12.75" customHeight="1" hidden="1">
      <c r="C188" s="145" t="s">
        <v>189</v>
      </c>
      <c r="D188" s="145"/>
      <c r="E188" s="145"/>
      <c r="F188" s="145"/>
    </row>
    <row r="189" spans="3:6" ht="12.75" hidden="1">
      <c r="C189" s="61"/>
      <c r="D189" s="147"/>
      <c r="E189" s="148"/>
      <c r="F189" s="148"/>
    </row>
    <row r="190" spans="3:6" ht="15.75" customHeight="1" hidden="1">
      <c r="C190" s="151" t="s">
        <v>190</v>
      </c>
      <c r="D190" s="151"/>
      <c r="E190" s="151"/>
      <c r="F190" s="151"/>
    </row>
    <row r="191" spans="3:6" ht="12.75" hidden="1">
      <c r="C191" s="99"/>
      <c r="D191" s="153"/>
      <c r="E191" s="154"/>
      <c r="F191" s="154"/>
    </row>
    <row r="192" spans="3:6" ht="15.75" customHeight="1" hidden="1">
      <c r="C192" s="151" t="s">
        <v>191</v>
      </c>
      <c r="D192" s="151"/>
      <c r="E192" s="151"/>
      <c r="F192" s="151"/>
    </row>
    <row r="193" ht="12.75" hidden="1"/>
    <row r="194" spans="1:6" ht="12.75">
      <c r="A194" s="284" t="s">
        <v>503</v>
      </c>
      <c r="B194" s="284"/>
      <c r="C194" s="284"/>
      <c r="D194" s="284"/>
      <c r="E194" s="284"/>
      <c r="F194" s="284"/>
    </row>
    <row r="195" spans="1:6" ht="12.75">
      <c r="A195" s="284" t="s">
        <v>584</v>
      </c>
      <c r="B195" s="284"/>
      <c r="C195" s="284"/>
      <c r="D195" s="284"/>
      <c r="E195" s="284"/>
      <c r="F195" s="284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7:A39"/>
    <mergeCell ref="B37:B39"/>
    <mergeCell ref="C37:C39"/>
    <mergeCell ref="D37:D39"/>
    <mergeCell ref="F37:F39"/>
    <mergeCell ref="G37:H37"/>
    <mergeCell ref="G38:G39"/>
    <mergeCell ref="H38:H39"/>
    <mergeCell ref="A47:F47"/>
    <mergeCell ref="A48:F48"/>
    <mergeCell ref="A49:F49"/>
    <mergeCell ref="D52:D54"/>
    <mergeCell ref="G52:H52"/>
    <mergeCell ref="B53:B54"/>
    <mergeCell ref="G53:G54"/>
    <mergeCell ref="H53:H54"/>
    <mergeCell ref="D90:D92"/>
    <mergeCell ref="G90:H90"/>
    <mergeCell ref="B91:B92"/>
    <mergeCell ref="G91:G92"/>
    <mergeCell ref="H91:H92"/>
    <mergeCell ref="D100:D102"/>
    <mergeCell ref="G100:H100"/>
    <mergeCell ref="B101:B102"/>
    <mergeCell ref="G101:G102"/>
    <mergeCell ref="H101:H102"/>
    <mergeCell ref="D126:D128"/>
    <mergeCell ref="G126:H126"/>
    <mergeCell ref="B127:B128"/>
    <mergeCell ref="G127:G128"/>
    <mergeCell ref="H127:H128"/>
    <mergeCell ref="D142:D144"/>
    <mergeCell ref="G142:H142"/>
    <mergeCell ref="B143:B144"/>
    <mergeCell ref="G143:G144"/>
    <mergeCell ref="H143:H144"/>
    <mergeCell ref="D151:D153"/>
    <mergeCell ref="F151:F153"/>
    <mergeCell ref="G151:H151"/>
    <mergeCell ref="B152:B153"/>
    <mergeCell ref="G152:G153"/>
    <mergeCell ref="H152:H153"/>
    <mergeCell ref="D160:D162"/>
    <mergeCell ref="F160:F162"/>
    <mergeCell ref="G160:H160"/>
    <mergeCell ref="B161:B162"/>
    <mergeCell ref="G161:G162"/>
    <mergeCell ref="H161:H162"/>
    <mergeCell ref="D171:D173"/>
    <mergeCell ref="F171:F173"/>
    <mergeCell ref="G171:H171"/>
    <mergeCell ref="B172:B173"/>
    <mergeCell ref="G172:G173"/>
    <mergeCell ref="H172:H173"/>
    <mergeCell ref="C181:F181"/>
    <mergeCell ref="C182:F182"/>
    <mergeCell ref="C184:F184"/>
    <mergeCell ref="C186:F186"/>
    <mergeCell ref="C187:F187"/>
    <mergeCell ref="C188:F188"/>
    <mergeCell ref="C190:F190"/>
    <mergeCell ref="C192:F192"/>
  </mergeCells>
  <printOptions/>
  <pageMargins left="0.7" right="0.7" top="0.75" bottom="0.75" header="0.5118055555555555" footer="0.5118055555555555"/>
  <pageSetup horizontalDpi="300" verticalDpi="300" orientation="portrait" paperSize="9" scale="82"/>
  <rowBreaks count="2" manualBreakCount="2">
    <brk id="61" max="255" man="1"/>
    <brk id="12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186">
      <selection activeCell="H232" sqref="H232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585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9.22</v>
      </c>
      <c r="H9" s="28">
        <f>ROUND(F9*G9,2)</f>
        <v>10487.57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4.94</v>
      </c>
      <c r="H10" s="28">
        <f>ROUND(F10*G10,2)</f>
        <v>6963.52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17451.09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585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4.939</v>
      </c>
      <c r="H17" s="28">
        <f>ROUND(F17*G17,2)</f>
        <v>5221.36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5221.36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585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2.469</v>
      </c>
      <c r="H24" s="28">
        <f>ROUND(F24*G24,2)</f>
        <v>3510.65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2.469</v>
      </c>
      <c r="H25" s="28">
        <f>ROUND(F25*G25,2)</f>
        <v>2610.15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6120.8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585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9</v>
      </c>
      <c r="H32" s="28">
        <f>ROUND(F32*G32,2)</f>
        <v>242.64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0.6</v>
      </c>
      <c r="H33" s="28">
        <f>ROUND(F33*G33,2)</f>
        <v>1748.69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1991.33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585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/>
      <c r="F41" s="40">
        <v>31.54</v>
      </c>
      <c r="G41" s="28">
        <v>18</v>
      </c>
      <c r="H41" s="28">
        <f>ROUND(F41*G41,2)</f>
        <v>567.72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567.72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31352.3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2.75">
      <c r="A51" s="98"/>
      <c r="B51" s="98"/>
      <c r="C51" s="35"/>
      <c r="D51" s="100"/>
      <c r="E51" s="100"/>
      <c r="F51" s="101"/>
      <c r="G51" s="101"/>
      <c r="H51" s="10"/>
    </row>
    <row r="52" spans="1:8" ht="12.75">
      <c r="A52" s="98"/>
      <c r="B52" s="98"/>
      <c r="C52" s="35"/>
      <c r="D52" s="100"/>
      <c r="E52" s="100"/>
      <c r="F52" s="101"/>
      <c r="G52" s="101"/>
      <c r="H52" s="10"/>
    </row>
    <row r="53" spans="1:8" ht="12.75">
      <c r="A53" s="67" t="s">
        <v>47</v>
      </c>
      <c r="B53" s="68"/>
      <c r="C53" s="69"/>
      <c r="D53" s="70"/>
      <c r="E53" s="70"/>
      <c r="F53" s="71"/>
      <c r="G53" s="72"/>
      <c r="H53" s="73"/>
    </row>
    <row r="54" spans="1:8" ht="12.75" customHeight="1">
      <c r="A54" s="74" t="s">
        <v>48</v>
      </c>
      <c r="B54" s="74" t="s">
        <v>48</v>
      </c>
      <c r="C54" s="75"/>
      <c r="D54" s="11" t="s">
        <v>49</v>
      </c>
      <c r="E54" s="74" t="s">
        <v>8</v>
      </c>
      <c r="F54" s="76" t="s">
        <v>9</v>
      </c>
      <c r="G54" s="17" t="s">
        <v>585</v>
      </c>
      <c r="H54" s="17"/>
    </row>
    <row r="55" spans="1:8" ht="12.75" customHeight="1">
      <c r="A55" s="77" t="s">
        <v>50</v>
      </c>
      <c r="B55" s="78" t="s">
        <v>51</v>
      </c>
      <c r="C55" s="79" t="s">
        <v>6</v>
      </c>
      <c r="D55" s="11"/>
      <c r="E55" s="77" t="s">
        <v>11</v>
      </c>
      <c r="F55" s="80" t="s">
        <v>52</v>
      </c>
      <c r="G55" s="81" t="s">
        <v>12</v>
      </c>
      <c r="H55" s="82" t="s">
        <v>13</v>
      </c>
    </row>
    <row r="56" spans="1:8" ht="12.75">
      <c r="A56" s="83" t="s">
        <v>53</v>
      </c>
      <c r="B56" s="78"/>
      <c r="C56" s="84"/>
      <c r="D56" s="11"/>
      <c r="E56" s="83" t="s">
        <v>14</v>
      </c>
      <c r="F56" s="85"/>
      <c r="G56" s="81"/>
      <c r="H56" s="82"/>
    </row>
    <row r="57" spans="1:8" ht="12.75">
      <c r="A57" s="22" t="s">
        <v>15</v>
      </c>
      <c r="B57" s="86"/>
      <c r="C57" s="87" t="s">
        <v>54</v>
      </c>
      <c r="D57" s="88" t="s">
        <v>55</v>
      </c>
      <c r="E57" s="31"/>
      <c r="F57" s="31"/>
      <c r="G57" s="28">
        <v>0</v>
      </c>
      <c r="H57" s="28">
        <v>0</v>
      </c>
    </row>
    <row r="58" spans="1:8" ht="12.75">
      <c r="A58" s="22" t="s">
        <v>15</v>
      </c>
      <c r="B58" s="86">
        <v>15</v>
      </c>
      <c r="C58" s="89" t="s">
        <v>56</v>
      </c>
      <c r="D58" s="88"/>
      <c r="E58" s="31">
        <v>47.94</v>
      </c>
      <c r="F58" s="90">
        <v>589.9813763839999</v>
      </c>
      <c r="G58" s="28">
        <v>12.5</v>
      </c>
      <c r="H58" s="28">
        <f aca="true" t="shared" si="0" ref="H58:H90">ROUND(F58*G58,2)</f>
        <v>7374.77</v>
      </c>
    </row>
    <row r="59" spans="1:8" ht="12.75">
      <c r="A59" s="22" t="s">
        <v>15</v>
      </c>
      <c r="B59" s="86">
        <v>16</v>
      </c>
      <c r="C59" s="89" t="s">
        <v>57</v>
      </c>
      <c r="D59" s="88"/>
      <c r="E59" s="31">
        <v>60.97</v>
      </c>
      <c r="F59" s="90">
        <v>631.2994127360001</v>
      </c>
      <c r="G59" s="28">
        <v>29</v>
      </c>
      <c r="H59" s="28">
        <f t="shared" si="0"/>
        <v>18307.68</v>
      </c>
    </row>
    <row r="60" spans="1:8" ht="12.75">
      <c r="A60" s="22" t="s">
        <v>15</v>
      </c>
      <c r="B60" s="86">
        <v>17</v>
      </c>
      <c r="C60" s="89" t="s">
        <v>58</v>
      </c>
      <c r="D60" s="88"/>
      <c r="E60" s="31">
        <v>82.53</v>
      </c>
      <c r="F60" s="90">
        <v>684.5120802560001</v>
      </c>
      <c r="G60" s="28">
        <v>25</v>
      </c>
      <c r="H60" s="28">
        <f t="shared" si="0"/>
        <v>17112.8</v>
      </c>
    </row>
    <row r="61" spans="1:8" ht="12.75">
      <c r="A61" s="22" t="s">
        <v>15</v>
      </c>
      <c r="B61" s="86">
        <v>18</v>
      </c>
      <c r="C61" s="89" t="s">
        <v>59</v>
      </c>
      <c r="D61" s="88"/>
      <c r="E61" s="31">
        <v>171.46</v>
      </c>
      <c r="F61" s="90">
        <v>815.378316608</v>
      </c>
      <c r="G61" s="28">
        <v>26</v>
      </c>
      <c r="H61" s="28">
        <f t="shared" si="0"/>
        <v>21199.84</v>
      </c>
    </row>
    <row r="62" spans="1:8" ht="12.75">
      <c r="A62" s="22" t="s">
        <v>15</v>
      </c>
      <c r="B62" s="86">
        <v>19</v>
      </c>
      <c r="C62" s="89" t="s">
        <v>60</v>
      </c>
      <c r="D62" s="88"/>
      <c r="E62" s="31">
        <v>177.05</v>
      </c>
      <c r="F62" s="90">
        <v>849.762584128</v>
      </c>
      <c r="G62" s="28">
        <v>24</v>
      </c>
      <c r="H62" s="28">
        <f t="shared" si="0"/>
        <v>20394.3</v>
      </c>
    </row>
    <row r="63" spans="1:8" ht="12.75">
      <c r="A63" s="22" t="s">
        <v>15</v>
      </c>
      <c r="B63" s="86">
        <v>20</v>
      </c>
      <c r="C63" s="89" t="s">
        <v>61</v>
      </c>
      <c r="D63" s="88"/>
      <c r="E63" s="31">
        <v>199.87</v>
      </c>
      <c r="F63" s="90">
        <v>902.61662048</v>
      </c>
      <c r="G63" s="28">
        <v>32</v>
      </c>
      <c r="H63" s="28">
        <f t="shared" si="0"/>
        <v>28883.73</v>
      </c>
    </row>
    <row r="64" spans="1:8" ht="12.75">
      <c r="A64" s="22" t="s">
        <v>15</v>
      </c>
      <c r="B64" s="86">
        <v>35</v>
      </c>
      <c r="C64" s="87" t="s">
        <v>68</v>
      </c>
      <c r="D64" s="88" t="s">
        <v>69</v>
      </c>
      <c r="E64" s="31">
        <v>13.1</v>
      </c>
      <c r="F64" s="90">
        <v>148.86607922</v>
      </c>
      <c r="G64" s="28">
        <v>6</v>
      </c>
      <c r="H64" s="28">
        <f t="shared" si="0"/>
        <v>893.2</v>
      </c>
    </row>
    <row r="65" spans="1:8" ht="12.75">
      <c r="A65" s="22" t="s">
        <v>15</v>
      </c>
      <c r="B65" s="86"/>
      <c r="C65" s="87" t="s">
        <v>70</v>
      </c>
      <c r="D65" s="88" t="s">
        <v>71</v>
      </c>
      <c r="E65" s="31"/>
      <c r="F65" s="31"/>
      <c r="G65" s="26"/>
      <c r="H65" s="28">
        <f t="shared" si="0"/>
        <v>0</v>
      </c>
    </row>
    <row r="66" spans="1:8" ht="12.75">
      <c r="A66" s="22" t="s">
        <v>15</v>
      </c>
      <c r="B66" s="86">
        <v>40</v>
      </c>
      <c r="C66" s="89" t="s">
        <v>72</v>
      </c>
      <c r="D66" s="88"/>
      <c r="E66" s="31">
        <v>70.92</v>
      </c>
      <c r="F66" s="90">
        <v>217.09327922</v>
      </c>
      <c r="G66" s="28">
        <v>5</v>
      </c>
      <c r="H66" s="28">
        <f t="shared" si="0"/>
        <v>1085.47</v>
      </c>
    </row>
    <row r="67" spans="1:8" ht="12.75">
      <c r="A67" s="22" t="s">
        <v>15</v>
      </c>
      <c r="B67" s="86"/>
      <c r="C67" s="87" t="s">
        <v>73</v>
      </c>
      <c r="D67" s="88" t="s">
        <v>33</v>
      </c>
      <c r="E67" s="31"/>
      <c r="F67" s="31"/>
      <c r="G67" s="26"/>
      <c r="H67" s="28">
        <f t="shared" si="0"/>
        <v>0</v>
      </c>
    </row>
    <row r="68" spans="1:8" ht="12.75">
      <c r="A68" s="22" t="s">
        <v>15</v>
      </c>
      <c r="B68" s="86">
        <v>47</v>
      </c>
      <c r="C68" s="89" t="s">
        <v>74</v>
      </c>
      <c r="D68" s="88"/>
      <c r="E68" s="31">
        <v>1135.98</v>
      </c>
      <c r="F68" s="90">
        <v>2086.902360704</v>
      </c>
      <c r="G68" s="28">
        <v>3</v>
      </c>
      <c r="H68" s="28">
        <f t="shared" si="0"/>
        <v>6260.71</v>
      </c>
    </row>
    <row r="69" spans="1:8" ht="12.75">
      <c r="A69" s="22" t="s">
        <v>15</v>
      </c>
      <c r="B69" s="86">
        <v>48</v>
      </c>
      <c r="C69" s="89" t="s">
        <v>75</v>
      </c>
      <c r="D69" s="88"/>
      <c r="E69" s="31">
        <v>1773.27</v>
      </c>
      <c r="F69" s="90">
        <v>2838.925960704</v>
      </c>
      <c r="G69" s="28">
        <v>1</v>
      </c>
      <c r="H69" s="28">
        <f t="shared" si="0"/>
        <v>2838.93</v>
      </c>
    </row>
    <row r="70" spans="1:8" ht="12.75">
      <c r="A70" s="22" t="s">
        <v>15</v>
      </c>
      <c r="B70" s="86">
        <v>52</v>
      </c>
      <c r="C70" s="89" t="s">
        <v>586</v>
      </c>
      <c r="D70" s="88"/>
      <c r="E70" s="31">
        <v>88.89</v>
      </c>
      <c r="F70" s="90">
        <v>244.17916862</v>
      </c>
      <c r="G70" s="28">
        <v>0</v>
      </c>
      <c r="H70" s="28">
        <f t="shared" si="0"/>
        <v>0</v>
      </c>
    </row>
    <row r="71" spans="1:8" ht="12.75">
      <c r="A71" s="22" t="s">
        <v>15</v>
      </c>
      <c r="B71" s="86">
        <v>53</v>
      </c>
      <c r="C71" s="87" t="s">
        <v>78</v>
      </c>
      <c r="D71" s="88" t="s">
        <v>33</v>
      </c>
      <c r="E71" s="31">
        <v>92.22</v>
      </c>
      <c r="F71" s="90">
        <v>237.400690416</v>
      </c>
      <c r="G71" s="28">
        <v>38</v>
      </c>
      <c r="H71" s="28">
        <f t="shared" si="0"/>
        <v>9021.23</v>
      </c>
    </row>
    <row r="72" spans="1:8" ht="12.75">
      <c r="A72" s="22" t="s">
        <v>15</v>
      </c>
      <c r="B72" s="86">
        <v>54</v>
      </c>
      <c r="C72" s="87" t="s">
        <v>79</v>
      </c>
      <c r="D72" s="88" t="s">
        <v>33</v>
      </c>
      <c r="E72" s="31">
        <v>245.01</v>
      </c>
      <c r="F72" s="90">
        <v>417.69189041600004</v>
      </c>
      <c r="G72" s="28">
        <v>24</v>
      </c>
      <c r="H72" s="28">
        <f t="shared" si="0"/>
        <v>10024.61</v>
      </c>
    </row>
    <row r="73" spans="1:8" ht="12.75">
      <c r="A73" s="22" t="s">
        <v>15</v>
      </c>
      <c r="B73" s="86">
        <v>55</v>
      </c>
      <c r="C73" s="87" t="s">
        <v>80</v>
      </c>
      <c r="D73" s="88" t="s">
        <v>33</v>
      </c>
      <c r="E73" s="31">
        <v>428.36</v>
      </c>
      <c r="F73" s="90">
        <v>634.053690416</v>
      </c>
      <c r="G73" s="28">
        <v>0</v>
      </c>
      <c r="H73" s="28">
        <f t="shared" si="0"/>
        <v>0</v>
      </c>
    </row>
    <row r="74" spans="1:8" ht="12.75">
      <c r="A74" s="22" t="s">
        <v>15</v>
      </c>
      <c r="B74" s="86"/>
      <c r="C74" s="105" t="s">
        <v>198</v>
      </c>
      <c r="D74" s="88"/>
      <c r="E74" s="31"/>
      <c r="F74" s="31"/>
      <c r="G74" s="26"/>
      <c r="H74" s="28">
        <f t="shared" si="0"/>
        <v>0</v>
      </c>
    </row>
    <row r="75" spans="1:8" ht="12.75">
      <c r="A75" s="22" t="s">
        <v>15</v>
      </c>
      <c r="B75" s="86">
        <v>56</v>
      </c>
      <c r="C75" s="89" t="s">
        <v>199</v>
      </c>
      <c r="D75" s="88" t="s">
        <v>33</v>
      </c>
      <c r="E75" s="31">
        <v>28.05</v>
      </c>
      <c r="F75" s="90">
        <v>295.792815112</v>
      </c>
      <c r="G75" s="28">
        <v>2</v>
      </c>
      <c r="H75" s="28">
        <f t="shared" si="0"/>
        <v>591.59</v>
      </c>
    </row>
    <row r="76" spans="1:8" ht="12.75">
      <c r="A76" s="22" t="s">
        <v>15</v>
      </c>
      <c r="B76" s="86">
        <v>64</v>
      </c>
      <c r="C76" s="87" t="s">
        <v>391</v>
      </c>
      <c r="D76" s="88" t="s">
        <v>33</v>
      </c>
      <c r="E76" s="31">
        <v>21.59</v>
      </c>
      <c r="F76" s="90">
        <v>280.9113124880001</v>
      </c>
      <c r="G76" s="28">
        <v>1</v>
      </c>
      <c r="H76" s="28">
        <f t="shared" si="0"/>
        <v>280.91</v>
      </c>
    </row>
    <row r="77" spans="1:8" ht="12.75">
      <c r="A77" s="38" t="s">
        <v>15</v>
      </c>
      <c r="B77" s="92">
        <v>65</v>
      </c>
      <c r="C77" s="87" t="s">
        <v>392</v>
      </c>
      <c r="D77" s="88" t="s">
        <v>33</v>
      </c>
      <c r="E77" s="31">
        <v>242.38</v>
      </c>
      <c r="F77" s="90">
        <v>420.4066540000001</v>
      </c>
      <c r="G77" s="28">
        <v>1</v>
      </c>
      <c r="H77" s="28">
        <f t="shared" si="0"/>
        <v>420.41</v>
      </c>
    </row>
    <row r="78" spans="1:8" ht="12.75">
      <c r="A78" s="38" t="s">
        <v>15</v>
      </c>
      <c r="B78" s="86">
        <v>66</v>
      </c>
      <c r="C78" s="87" t="s">
        <v>84</v>
      </c>
      <c r="D78" s="88" t="s">
        <v>33</v>
      </c>
      <c r="E78" s="31">
        <v>21.59</v>
      </c>
      <c r="F78" s="90">
        <v>116.40959925199999</v>
      </c>
      <c r="G78" s="28">
        <v>28</v>
      </c>
      <c r="H78" s="28">
        <f t="shared" si="0"/>
        <v>3259.47</v>
      </c>
    </row>
    <row r="79" spans="1:8" ht="12.75">
      <c r="A79" s="38" t="s">
        <v>15</v>
      </c>
      <c r="B79" s="92">
        <v>67</v>
      </c>
      <c r="C79" s="87" t="s">
        <v>85</v>
      </c>
      <c r="D79" s="88" t="s">
        <v>33</v>
      </c>
      <c r="E79" s="31">
        <v>11.31</v>
      </c>
      <c r="F79" s="90">
        <v>48.59463285600002</v>
      </c>
      <c r="G79" s="28">
        <v>63</v>
      </c>
      <c r="H79" s="28">
        <f t="shared" si="0"/>
        <v>3061.46</v>
      </c>
    </row>
    <row r="80" spans="1:8" ht="12.75">
      <c r="A80" s="38" t="s">
        <v>15</v>
      </c>
      <c r="B80" s="92">
        <v>85</v>
      </c>
      <c r="C80" s="87" t="s">
        <v>489</v>
      </c>
      <c r="D80" s="88" t="s">
        <v>283</v>
      </c>
      <c r="E80" s="40">
        <v>10.92</v>
      </c>
      <c r="F80" s="90">
        <v>16.707193692</v>
      </c>
      <c r="G80" s="28">
        <v>1</v>
      </c>
      <c r="H80" s="28">
        <f t="shared" si="0"/>
        <v>16.71</v>
      </c>
    </row>
    <row r="81" spans="1:8" ht="12.75">
      <c r="A81" s="38" t="s">
        <v>15</v>
      </c>
      <c r="B81" s="92">
        <v>91</v>
      </c>
      <c r="C81" s="87" t="s">
        <v>92</v>
      </c>
      <c r="D81" s="93" t="s">
        <v>41</v>
      </c>
      <c r="E81" s="59"/>
      <c r="F81" s="90">
        <v>99.50326330000001</v>
      </c>
      <c r="G81" s="28">
        <v>24</v>
      </c>
      <c r="H81" s="28">
        <f t="shared" si="0"/>
        <v>2388.08</v>
      </c>
    </row>
    <row r="82" spans="1:8" ht="12.75">
      <c r="A82" s="38" t="s">
        <v>15</v>
      </c>
      <c r="B82" s="86">
        <v>92</v>
      </c>
      <c r="C82" s="87" t="s">
        <v>93</v>
      </c>
      <c r="D82" s="93" t="s">
        <v>41</v>
      </c>
      <c r="E82" s="59">
        <v>114.06</v>
      </c>
      <c r="F82" s="90">
        <v>612.21606384</v>
      </c>
      <c r="G82" s="28">
        <v>4</v>
      </c>
      <c r="H82" s="28">
        <f t="shared" si="0"/>
        <v>2448.86</v>
      </c>
    </row>
    <row r="83" spans="1:8" ht="12.75">
      <c r="A83" s="38" t="s">
        <v>15</v>
      </c>
      <c r="B83" s="92">
        <v>93</v>
      </c>
      <c r="C83" s="87" t="s">
        <v>94</v>
      </c>
      <c r="D83" s="93" t="s">
        <v>95</v>
      </c>
      <c r="E83" s="59">
        <v>295.37</v>
      </c>
      <c r="F83" s="90">
        <v>492.3745874</v>
      </c>
      <c r="G83" s="28">
        <v>4</v>
      </c>
      <c r="H83" s="28">
        <f t="shared" si="0"/>
        <v>1969.5</v>
      </c>
    </row>
    <row r="84" spans="1:8" ht="12.75">
      <c r="A84" s="38" t="s">
        <v>96</v>
      </c>
      <c r="B84" s="92">
        <v>101</v>
      </c>
      <c r="C84" s="87" t="s">
        <v>460</v>
      </c>
      <c r="D84" s="93" t="s">
        <v>39</v>
      </c>
      <c r="E84" s="59">
        <v>305.49</v>
      </c>
      <c r="F84" s="90">
        <v>8321.65</v>
      </c>
      <c r="G84" s="28">
        <v>1</v>
      </c>
      <c r="H84" s="28">
        <f t="shared" si="0"/>
        <v>8321.65</v>
      </c>
    </row>
    <row r="85" spans="1:8" ht="12.75">
      <c r="A85" s="38" t="s">
        <v>96</v>
      </c>
      <c r="B85" s="94" t="s">
        <v>97</v>
      </c>
      <c r="C85" s="87" t="s">
        <v>98</v>
      </c>
      <c r="D85" s="30" t="s">
        <v>39</v>
      </c>
      <c r="E85" s="23"/>
      <c r="F85" s="95">
        <v>12114.96</v>
      </c>
      <c r="G85" s="28">
        <v>1</v>
      </c>
      <c r="H85" s="28">
        <f t="shared" si="0"/>
        <v>12114.96</v>
      </c>
    </row>
    <row r="86" spans="1:8" ht="12.75">
      <c r="A86" s="38" t="s">
        <v>96</v>
      </c>
      <c r="B86" s="94">
        <v>111</v>
      </c>
      <c r="C86" s="29" t="s">
        <v>99</v>
      </c>
      <c r="D86" s="30" t="s">
        <v>100</v>
      </c>
      <c r="E86" s="95"/>
      <c r="F86" s="90"/>
      <c r="G86" s="28">
        <v>0</v>
      </c>
      <c r="H86" s="28">
        <f t="shared" si="0"/>
        <v>0</v>
      </c>
    </row>
    <row r="87" spans="1:8" ht="12.75">
      <c r="A87" s="38" t="s">
        <v>96</v>
      </c>
      <c r="B87" s="94">
        <v>112</v>
      </c>
      <c r="C87" s="96" t="s">
        <v>101</v>
      </c>
      <c r="D87" s="30" t="s">
        <v>102</v>
      </c>
      <c r="E87" s="95">
        <v>12.03</v>
      </c>
      <c r="F87" s="90">
        <v>127.68838868200002</v>
      </c>
      <c r="G87" s="28">
        <v>11</v>
      </c>
      <c r="H87" s="28">
        <f t="shared" si="0"/>
        <v>1404.57</v>
      </c>
    </row>
    <row r="88" spans="1:8" ht="12.75">
      <c r="A88" s="38" t="s">
        <v>96</v>
      </c>
      <c r="B88" s="94"/>
      <c r="C88" s="29" t="s">
        <v>103</v>
      </c>
      <c r="D88" s="30"/>
      <c r="E88" s="95"/>
      <c r="F88" s="95">
        <v>206.96678766400004</v>
      </c>
      <c r="G88" s="28">
        <v>346.33</v>
      </c>
      <c r="H88" s="28">
        <f t="shared" si="0"/>
        <v>71678.81</v>
      </c>
    </row>
    <row r="89" spans="1:8" ht="12.75">
      <c r="A89" s="38" t="s">
        <v>15</v>
      </c>
      <c r="B89" s="86">
        <v>132</v>
      </c>
      <c r="C89" s="87" t="s">
        <v>110</v>
      </c>
      <c r="D89" s="93" t="s">
        <v>41</v>
      </c>
      <c r="E89" s="59">
        <v>954.31</v>
      </c>
      <c r="F89" s="90">
        <v>1478.3259015679998</v>
      </c>
      <c r="G89" s="28">
        <v>2</v>
      </c>
      <c r="H89" s="28">
        <f t="shared" si="0"/>
        <v>2956.65</v>
      </c>
    </row>
    <row r="90" spans="1:8" ht="12.75">
      <c r="A90" s="38" t="s">
        <v>96</v>
      </c>
      <c r="B90" s="86">
        <v>144</v>
      </c>
      <c r="C90" s="105" t="s">
        <v>461</v>
      </c>
      <c r="D90" s="88" t="s">
        <v>126</v>
      </c>
      <c r="E90" s="259">
        <v>101.31</v>
      </c>
      <c r="F90" s="90">
        <v>546.53198431</v>
      </c>
      <c r="G90" s="28">
        <v>16</v>
      </c>
      <c r="H90" s="28">
        <f t="shared" si="0"/>
        <v>8744.51</v>
      </c>
    </row>
    <row r="91" spans="1:8" ht="12.75">
      <c r="A91" s="97"/>
      <c r="B91" s="98"/>
      <c r="C91" s="99"/>
      <c r="D91" s="100"/>
      <c r="E91" s="2"/>
      <c r="F91" s="40"/>
      <c r="G91" s="101"/>
      <c r="H91" s="37">
        <f>SUM(H57:H90)</f>
        <v>263055.41</v>
      </c>
    </row>
    <row r="92" spans="1:8" ht="12.75">
      <c r="A92" s="97"/>
      <c r="B92" s="98"/>
      <c r="C92" s="35"/>
      <c r="D92" s="100"/>
      <c r="E92" s="2"/>
      <c r="F92" s="2"/>
      <c r="G92" s="101"/>
      <c r="H92" s="10"/>
    </row>
    <row r="93" spans="1:8" ht="12.75">
      <c r="A93" s="97"/>
      <c r="B93" s="98"/>
      <c r="C93" s="179"/>
      <c r="D93" s="98"/>
      <c r="E93" s="2"/>
      <c r="F93" s="2"/>
      <c r="G93" s="177"/>
      <c r="H93" s="178"/>
    </row>
    <row r="94" spans="1:8" ht="12.75">
      <c r="A94" s="67" t="s">
        <v>112</v>
      </c>
      <c r="B94" s="68"/>
      <c r="C94" s="69"/>
      <c r="D94" s="70"/>
      <c r="E94" s="70"/>
      <c r="F94" s="71"/>
      <c r="G94" s="100"/>
      <c r="H94" s="73"/>
    </row>
    <row r="95" spans="1:8" ht="12.75" customHeight="1">
      <c r="A95" s="74" t="s">
        <v>48</v>
      </c>
      <c r="B95" s="74" t="s">
        <v>48</v>
      </c>
      <c r="C95" s="75"/>
      <c r="D95" s="11" t="s">
        <v>49</v>
      </c>
      <c r="E95" s="74" t="s">
        <v>8</v>
      </c>
      <c r="F95" s="102" t="s">
        <v>9</v>
      </c>
      <c r="G95" s="17" t="s">
        <v>585</v>
      </c>
      <c r="H95" s="17"/>
    </row>
    <row r="96" spans="1:8" ht="12.75" customHeight="1">
      <c r="A96" s="77" t="s">
        <v>50</v>
      </c>
      <c r="B96" s="78" t="s">
        <v>51</v>
      </c>
      <c r="C96" s="79" t="s">
        <v>6</v>
      </c>
      <c r="D96" s="11"/>
      <c r="E96" s="77" t="s">
        <v>11</v>
      </c>
      <c r="F96" s="103" t="s">
        <v>52</v>
      </c>
      <c r="G96" s="81" t="s">
        <v>12</v>
      </c>
      <c r="H96" s="82" t="s">
        <v>13</v>
      </c>
    </row>
    <row r="97" spans="1:8" ht="12.75">
      <c r="A97" s="83" t="s">
        <v>53</v>
      </c>
      <c r="B97" s="78"/>
      <c r="C97" s="84"/>
      <c r="D97" s="11"/>
      <c r="E97" s="83" t="s">
        <v>14</v>
      </c>
      <c r="F97" s="104"/>
      <c r="G97" s="81"/>
      <c r="H97" s="82"/>
    </row>
    <row r="98" spans="1:8" ht="12.75">
      <c r="A98" s="38" t="s">
        <v>21</v>
      </c>
      <c r="B98" s="92">
        <v>29</v>
      </c>
      <c r="C98" s="87" t="s">
        <v>235</v>
      </c>
      <c r="D98" s="88" t="s">
        <v>126</v>
      </c>
      <c r="E98" s="31">
        <v>38.51</v>
      </c>
      <c r="F98" s="31">
        <v>195.24431811199997</v>
      </c>
      <c r="G98" s="28">
        <v>1.8</v>
      </c>
      <c r="H98" s="28">
        <f aca="true" t="shared" si="1" ref="H98:H103">ROUND(F98*G98,2)</f>
        <v>351.44</v>
      </c>
    </row>
    <row r="99" spans="1:8" ht="12.75">
      <c r="A99" s="38" t="s">
        <v>21</v>
      </c>
      <c r="B99" s="92">
        <v>30</v>
      </c>
      <c r="C99" s="87" t="s">
        <v>236</v>
      </c>
      <c r="D99" s="88" t="s">
        <v>167</v>
      </c>
      <c r="E99" s="31">
        <v>77.92</v>
      </c>
      <c r="F99" s="31">
        <v>154.526463172</v>
      </c>
      <c r="G99" s="28">
        <v>3.4</v>
      </c>
      <c r="H99" s="28">
        <f t="shared" si="1"/>
        <v>525.39</v>
      </c>
    </row>
    <row r="100" spans="1:8" ht="12.75">
      <c r="A100" s="38" t="s">
        <v>21</v>
      </c>
      <c r="B100" s="92">
        <v>52</v>
      </c>
      <c r="C100" s="87" t="s">
        <v>575</v>
      </c>
      <c r="D100" s="88" t="s">
        <v>116</v>
      </c>
      <c r="E100" s="40">
        <v>235.55</v>
      </c>
      <c r="F100" s="40">
        <v>306.45</v>
      </c>
      <c r="G100" s="28">
        <v>68</v>
      </c>
      <c r="H100" s="28">
        <f>ROUND(F100*G100,2)</f>
        <v>20838.6</v>
      </c>
    </row>
    <row r="101" spans="1:8" ht="12.75">
      <c r="A101" s="38" t="s">
        <v>21</v>
      </c>
      <c r="B101" s="86">
        <v>61</v>
      </c>
      <c r="C101" s="29" t="s">
        <v>241</v>
      </c>
      <c r="D101" s="30" t="s">
        <v>242</v>
      </c>
      <c r="E101" s="95"/>
      <c r="F101" s="95">
        <v>71.736375392</v>
      </c>
      <c r="G101" s="28">
        <v>17</v>
      </c>
      <c r="H101" s="28">
        <f t="shared" si="1"/>
        <v>1219.52</v>
      </c>
    </row>
    <row r="102" spans="1:8" ht="12.75">
      <c r="A102" s="38" t="s">
        <v>21</v>
      </c>
      <c r="B102" s="86">
        <v>63</v>
      </c>
      <c r="C102" s="29" t="s">
        <v>393</v>
      </c>
      <c r="D102" s="30" t="s">
        <v>118</v>
      </c>
      <c r="E102" s="95"/>
      <c r="F102" s="95">
        <v>1150.87598784</v>
      </c>
      <c r="G102" s="28">
        <v>0.5</v>
      </c>
      <c r="H102" s="28">
        <f t="shared" si="1"/>
        <v>575.44</v>
      </c>
    </row>
    <row r="103" spans="1:8" ht="12.75">
      <c r="A103" s="22"/>
      <c r="B103" s="86"/>
      <c r="C103" s="105"/>
      <c r="D103" s="115"/>
      <c r="E103" s="40"/>
      <c r="F103" s="40">
        <v>526.796011758</v>
      </c>
      <c r="G103" s="28">
        <v>6</v>
      </c>
      <c r="H103" s="28">
        <f t="shared" si="1"/>
        <v>3160.78</v>
      </c>
    </row>
    <row r="104" spans="1:8" ht="12.75">
      <c r="A104" s="98"/>
      <c r="B104" s="98"/>
      <c r="C104" s="42" t="s">
        <v>19</v>
      </c>
      <c r="D104" s="106"/>
      <c r="E104" s="2"/>
      <c r="F104" s="2"/>
      <c r="G104" s="107"/>
      <c r="H104" s="108">
        <f>SUM(H98:H103)</f>
        <v>26671.169999999995</v>
      </c>
    </row>
    <row r="105" spans="1:8" ht="12.75">
      <c r="A105" s="98"/>
      <c r="B105" s="98"/>
      <c r="C105" s="42"/>
      <c r="D105" s="106"/>
      <c r="E105" s="2"/>
      <c r="F105" s="2"/>
      <c r="G105" s="107"/>
      <c r="H105" s="48"/>
    </row>
    <row r="106" spans="1:8" ht="12.75">
      <c r="A106" s="100"/>
      <c r="B106" s="98"/>
      <c r="C106" s="180"/>
      <c r="D106" s="114"/>
      <c r="E106" s="114"/>
      <c r="F106" s="57"/>
      <c r="G106" s="57"/>
      <c r="H106" s="58"/>
    </row>
    <row r="107" spans="1:8" ht="12.75">
      <c r="A107" s="67" t="s">
        <v>122</v>
      </c>
      <c r="B107" s="68"/>
      <c r="C107" s="69"/>
      <c r="D107" s="70"/>
      <c r="E107" s="70"/>
      <c r="F107" s="109"/>
      <c r="G107" s="110"/>
      <c r="H107" s="111"/>
    </row>
    <row r="108" spans="1:8" ht="12.75" customHeight="1">
      <c r="A108" s="74" t="s">
        <v>48</v>
      </c>
      <c r="B108" s="74" t="s">
        <v>48</v>
      </c>
      <c r="C108" s="75"/>
      <c r="D108" s="11" t="s">
        <v>49</v>
      </c>
      <c r="E108" s="74" t="s">
        <v>8</v>
      </c>
      <c r="F108" s="102" t="s">
        <v>9</v>
      </c>
      <c r="G108" s="17" t="s">
        <v>585</v>
      </c>
      <c r="H108" s="17"/>
    </row>
    <row r="109" spans="1:8" ht="12.75" customHeight="1">
      <c r="A109" s="77" t="s">
        <v>50</v>
      </c>
      <c r="B109" s="78" t="s">
        <v>51</v>
      </c>
      <c r="C109" s="79" t="s">
        <v>6</v>
      </c>
      <c r="D109" s="11"/>
      <c r="E109" s="77" t="s">
        <v>11</v>
      </c>
      <c r="F109" s="103" t="s">
        <v>52</v>
      </c>
      <c r="G109" s="81" t="s">
        <v>12</v>
      </c>
      <c r="H109" s="82" t="s">
        <v>13</v>
      </c>
    </row>
    <row r="110" spans="1:8" ht="12.75">
      <c r="A110" s="83" t="s">
        <v>53</v>
      </c>
      <c r="B110" s="78"/>
      <c r="C110" s="84"/>
      <c r="D110" s="11"/>
      <c r="E110" s="83" t="s">
        <v>14</v>
      </c>
      <c r="F110" s="104"/>
      <c r="G110" s="81"/>
      <c r="H110" s="82"/>
    </row>
    <row r="111" spans="1:8" ht="12.75">
      <c r="A111" s="112" t="s">
        <v>25</v>
      </c>
      <c r="B111" s="113">
        <v>5</v>
      </c>
      <c r="C111" s="87" t="s">
        <v>394</v>
      </c>
      <c r="D111" s="88" t="s">
        <v>395</v>
      </c>
      <c r="E111" s="31">
        <v>2.66</v>
      </c>
      <c r="F111" s="31">
        <v>120.89920445200002</v>
      </c>
      <c r="G111" s="28">
        <v>54</v>
      </c>
      <c r="H111" s="28">
        <f aca="true" t="shared" si="2" ref="H111:H132">ROUND(F111*G111,2)</f>
        <v>6528.56</v>
      </c>
    </row>
    <row r="112" spans="1:8" ht="12.75">
      <c r="A112" s="112" t="s">
        <v>25</v>
      </c>
      <c r="B112" s="113">
        <v>17</v>
      </c>
      <c r="C112" s="87" t="s">
        <v>206</v>
      </c>
      <c r="D112" s="167" t="s">
        <v>207</v>
      </c>
      <c r="E112" s="31">
        <v>36.95</v>
      </c>
      <c r="F112" s="31">
        <v>87.571075448</v>
      </c>
      <c r="G112" s="28">
        <v>73</v>
      </c>
      <c r="H112" s="28">
        <f t="shared" si="2"/>
        <v>6392.69</v>
      </c>
    </row>
    <row r="113" spans="1:8" ht="12.75">
      <c r="A113" s="112" t="s">
        <v>25</v>
      </c>
      <c r="B113" s="113">
        <v>22</v>
      </c>
      <c r="C113" s="87" t="s">
        <v>432</v>
      </c>
      <c r="D113" s="88" t="s">
        <v>126</v>
      </c>
      <c r="E113" s="31">
        <v>11.42</v>
      </c>
      <c r="F113" s="31">
        <v>129.922004452</v>
      </c>
      <c r="G113" s="28">
        <v>3</v>
      </c>
      <c r="H113" s="28">
        <f t="shared" si="2"/>
        <v>389.77</v>
      </c>
    </row>
    <row r="114" spans="1:8" ht="12.75">
      <c r="A114" s="112" t="s">
        <v>25</v>
      </c>
      <c r="B114" s="113">
        <v>25</v>
      </c>
      <c r="C114" s="87" t="s">
        <v>433</v>
      </c>
      <c r="D114" s="88" t="s">
        <v>434</v>
      </c>
      <c r="E114" s="31">
        <v>32.84</v>
      </c>
      <c r="F114" s="31">
        <v>171.042572912</v>
      </c>
      <c r="G114" s="28">
        <v>10.4</v>
      </c>
      <c r="H114" s="28">
        <f t="shared" si="2"/>
        <v>1778.84</v>
      </c>
    </row>
    <row r="115" spans="1:8" ht="12.75">
      <c r="A115" s="112" t="s">
        <v>25</v>
      </c>
      <c r="B115" s="113">
        <v>33</v>
      </c>
      <c r="C115" s="87" t="s">
        <v>396</v>
      </c>
      <c r="D115" s="88" t="s">
        <v>165</v>
      </c>
      <c r="E115" s="31">
        <v>42.15</v>
      </c>
      <c r="F115" s="31">
        <v>110.11738961</v>
      </c>
      <c r="G115" s="28">
        <v>3</v>
      </c>
      <c r="H115" s="28">
        <f t="shared" si="2"/>
        <v>330.35</v>
      </c>
    </row>
    <row r="116" spans="1:8" ht="12.75">
      <c r="A116" s="112" t="s">
        <v>25</v>
      </c>
      <c r="B116" s="113">
        <v>40</v>
      </c>
      <c r="C116" s="105" t="s">
        <v>494</v>
      </c>
      <c r="D116" s="88" t="s">
        <v>495</v>
      </c>
      <c r="E116" s="40">
        <v>551</v>
      </c>
      <c r="F116" s="40">
        <v>1746.9552415</v>
      </c>
      <c r="G116" s="28">
        <v>1</v>
      </c>
      <c r="H116" s="28">
        <f t="shared" si="2"/>
        <v>1746.96</v>
      </c>
    </row>
    <row r="117" spans="1:8" ht="12.75">
      <c r="A117" s="112" t="s">
        <v>25</v>
      </c>
      <c r="B117" s="113">
        <v>41</v>
      </c>
      <c r="C117" s="105" t="s">
        <v>125</v>
      </c>
      <c r="D117" s="88" t="s">
        <v>126</v>
      </c>
      <c r="E117" s="40">
        <v>1022.9</v>
      </c>
      <c r="F117" s="40">
        <v>3459.6144926600005</v>
      </c>
      <c r="G117" s="28">
        <v>3.38</v>
      </c>
      <c r="H117" s="28">
        <f t="shared" si="2"/>
        <v>11693.5</v>
      </c>
    </row>
    <row r="118" spans="1:8" ht="12.75">
      <c r="A118" s="112" t="s">
        <v>25</v>
      </c>
      <c r="B118" s="113">
        <v>44</v>
      </c>
      <c r="C118" s="87" t="s">
        <v>210</v>
      </c>
      <c r="D118" s="93" t="s">
        <v>211</v>
      </c>
      <c r="E118" s="59">
        <v>1581.45</v>
      </c>
      <c r="F118" s="40">
        <v>2768.544934296</v>
      </c>
      <c r="G118" s="28">
        <v>1</v>
      </c>
      <c r="H118" s="28">
        <f t="shared" si="2"/>
        <v>2768.54</v>
      </c>
    </row>
    <row r="119" spans="1:8" ht="12.75">
      <c r="A119" s="112" t="s">
        <v>25</v>
      </c>
      <c r="B119" s="113">
        <v>48</v>
      </c>
      <c r="C119" s="87" t="s">
        <v>212</v>
      </c>
      <c r="D119" s="88" t="s">
        <v>126</v>
      </c>
      <c r="E119" s="31">
        <v>103.72</v>
      </c>
      <c r="F119" s="31">
        <v>142.19772532000002</v>
      </c>
      <c r="G119" s="28">
        <v>5.1</v>
      </c>
      <c r="H119" s="28">
        <f t="shared" si="2"/>
        <v>725.21</v>
      </c>
    </row>
    <row r="120" spans="1:8" ht="12.75">
      <c r="A120" s="112" t="s">
        <v>25</v>
      </c>
      <c r="B120" s="114"/>
      <c r="C120" s="87" t="s">
        <v>127</v>
      </c>
      <c r="D120" s="88"/>
      <c r="E120" s="40"/>
      <c r="F120" s="40"/>
      <c r="G120" s="28">
        <v>0</v>
      </c>
      <c r="H120" s="28">
        <f t="shared" si="2"/>
        <v>0</v>
      </c>
    </row>
    <row r="121" spans="1:8" ht="12.75">
      <c r="A121" s="112" t="s">
        <v>25</v>
      </c>
      <c r="B121" s="113">
        <v>58</v>
      </c>
      <c r="C121" s="89" t="s">
        <v>128</v>
      </c>
      <c r="D121" s="88" t="s">
        <v>129</v>
      </c>
      <c r="E121" s="40">
        <v>26.25</v>
      </c>
      <c r="F121" s="40">
        <v>155.75573747800001</v>
      </c>
      <c r="G121" s="28">
        <v>3</v>
      </c>
      <c r="H121" s="28">
        <f t="shared" si="2"/>
        <v>467.27</v>
      </c>
    </row>
    <row r="122" spans="1:8" ht="12.75">
      <c r="A122" s="112" t="s">
        <v>25</v>
      </c>
      <c r="B122" s="113">
        <v>59</v>
      </c>
      <c r="C122" s="89" t="s">
        <v>440</v>
      </c>
      <c r="D122" s="88" t="s">
        <v>129</v>
      </c>
      <c r="E122" s="40">
        <v>26.6</v>
      </c>
      <c r="F122" s="40">
        <v>180.11455293999995</v>
      </c>
      <c r="G122" s="28">
        <v>2</v>
      </c>
      <c r="H122" s="28">
        <f t="shared" si="2"/>
        <v>360.23</v>
      </c>
    </row>
    <row r="123" spans="1:8" ht="12.75">
      <c r="A123" s="112" t="s">
        <v>25</v>
      </c>
      <c r="B123" s="113">
        <v>61</v>
      </c>
      <c r="C123" s="89" t="s">
        <v>130</v>
      </c>
      <c r="D123" s="88" t="s">
        <v>129</v>
      </c>
      <c r="E123" s="40">
        <v>43.43</v>
      </c>
      <c r="F123" s="40">
        <v>106.94960504</v>
      </c>
      <c r="G123" s="28">
        <v>6</v>
      </c>
      <c r="H123" s="28">
        <f t="shared" si="2"/>
        <v>641.7</v>
      </c>
    </row>
    <row r="124" spans="1:8" ht="12.75">
      <c r="A124" s="112" t="s">
        <v>25</v>
      </c>
      <c r="B124" s="114"/>
      <c r="C124" s="87" t="s">
        <v>131</v>
      </c>
      <c r="D124" s="88"/>
      <c r="E124" s="40"/>
      <c r="F124" s="40"/>
      <c r="G124" s="28">
        <v>0</v>
      </c>
      <c r="H124" s="28">
        <f t="shared" si="2"/>
        <v>0</v>
      </c>
    </row>
    <row r="125" spans="1:8" ht="12.75">
      <c r="A125" s="112" t="s">
        <v>25</v>
      </c>
      <c r="B125" s="113">
        <v>66</v>
      </c>
      <c r="C125" s="89" t="s">
        <v>134</v>
      </c>
      <c r="D125" s="88" t="s">
        <v>133</v>
      </c>
      <c r="E125" s="40">
        <v>61.56</v>
      </c>
      <c r="F125" s="40">
        <v>312.27362016</v>
      </c>
      <c r="G125" s="28">
        <v>2</v>
      </c>
      <c r="H125" s="28">
        <f t="shared" si="2"/>
        <v>624.55</v>
      </c>
    </row>
    <row r="126" spans="1:8" ht="12.75">
      <c r="A126" s="112" t="s">
        <v>25</v>
      </c>
      <c r="B126" s="114"/>
      <c r="C126" s="87" t="s">
        <v>587</v>
      </c>
      <c r="D126" s="88"/>
      <c r="E126" s="40"/>
      <c r="F126" s="40"/>
      <c r="G126" s="26"/>
      <c r="H126" s="28">
        <f t="shared" si="2"/>
        <v>0</v>
      </c>
    </row>
    <row r="127" spans="1:8" ht="12.75">
      <c r="A127" s="112" t="s">
        <v>25</v>
      </c>
      <c r="B127" s="113">
        <v>69</v>
      </c>
      <c r="C127" s="89" t="s">
        <v>588</v>
      </c>
      <c r="D127" s="88" t="s">
        <v>589</v>
      </c>
      <c r="E127" s="40">
        <v>256.05</v>
      </c>
      <c r="F127" s="40">
        <v>3422.163329688</v>
      </c>
      <c r="G127" s="28">
        <v>3</v>
      </c>
      <c r="H127" s="28">
        <f t="shared" si="2"/>
        <v>10266.49</v>
      </c>
    </row>
    <row r="128" spans="1:8" ht="12.75">
      <c r="A128" s="112" t="s">
        <v>25</v>
      </c>
      <c r="B128" s="113">
        <v>71</v>
      </c>
      <c r="C128" s="87" t="s">
        <v>443</v>
      </c>
      <c r="D128" s="93" t="s">
        <v>406</v>
      </c>
      <c r="E128" s="59">
        <v>2.74</v>
      </c>
      <c r="F128" s="40">
        <v>244.85839944200006</v>
      </c>
      <c r="G128" s="28">
        <v>1</v>
      </c>
      <c r="H128" s="28">
        <f t="shared" si="2"/>
        <v>244.86</v>
      </c>
    </row>
    <row r="129" spans="1:8" ht="12.75">
      <c r="A129" s="112" t="s">
        <v>25</v>
      </c>
      <c r="B129" s="113">
        <v>87</v>
      </c>
      <c r="C129" s="87" t="s">
        <v>274</v>
      </c>
      <c r="D129" s="88" t="s">
        <v>275</v>
      </c>
      <c r="E129" s="31">
        <v>59.67</v>
      </c>
      <c r="F129" s="31">
        <v>291.124364832</v>
      </c>
      <c r="G129" s="28">
        <v>50</v>
      </c>
      <c r="H129" s="28">
        <f t="shared" si="2"/>
        <v>14556.22</v>
      </c>
    </row>
    <row r="130" spans="1:8" ht="12.75">
      <c r="A130" s="112" t="s">
        <v>25</v>
      </c>
      <c r="B130" s="113">
        <v>88</v>
      </c>
      <c r="C130" s="89" t="s">
        <v>276</v>
      </c>
      <c r="D130" s="88" t="s">
        <v>275</v>
      </c>
      <c r="E130" s="31">
        <v>59.67</v>
      </c>
      <c r="F130" s="31">
        <v>335.575512864</v>
      </c>
      <c r="G130" s="28">
        <v>162.5</v>
      </c>
      <c r="H130" s="28">
        <f t="shared" si="2"/>
        <v>54531.02</v>
      </c>
    </row>
    <row r="131" spans="1:8" ht="12.75">
      <c r="A131" s="112" t="s">
        <v>25</v>
      </c>
      <c r="B131" s="113">
        <v>89</v>
      </c>
      <c r="C131" s="87" t="s">
        <v>402</v>
      </c>
      <c r="D131" s="88" t="s">
        <v>167</v>
      </c>
      <c r="E131" s="31">
        <v>59.67</v>
      </c>
      <c r="F131" s="31">
        <v>172.58797008</v>
      </c>
      <c r="G131" s="28">
        <v>143.4</v>
      </c>
      <c r="H131" s="28">
        <f t="shared" si="2"/>
        <v>24749.11</v>
      </c>
    </row>
    <row r="132" spans="1:8" ht="12.75">
      <c r="A132" s="112" t="s">
        <v>139</v>
      </c>
      <c r="B132" s="91">
        <v>142</v>
      </c>
      <c r="C132" s="105" t="s">
        <v>397</v>
      </c>
      <c r="D132" s="88" t="s">
        <v>219</v>
      </c>
      <c r="E132" s="31">
        <v>180.8</v>
      </c>
      <c r="F132" s="31">
        <v>422.5148672700001</v>
      </c>
      <c r="G132" s="28">
        <v>146</v>
      </c>
      <c r="H132" s="28">
        <f t="shared" si="2"/>
        <v>61687.17</v>
      </c>
    </row>
    <row r="133" spans="1:8" ht="12.75">
      <c r="A133" s="100"/>
      <c r="B133" s="98"/>
      <c r="C133" s="42"/>
      <c r="D133" s="106"/>
      <c r="E133" s="2"/>
      <c r="F133" s="2"/>
      <c r="G133" s="107"/>
      <c r="H133" s="108">
        <f>SUM(H111:H132)</f>
        <v>200483.03999999998</v>
      </c>
    </row>
    <row r="134" spans="1:8" ht="12.75">
      <c r="A134" s="257"/>
      <c r="B134" s="257"/>
      <c r="C134" s="257"/>
      <c r="D134" s="257"/>
      <c r="E134" s="257"/>
      <c r="F134" s="2"/>
      <c r="G134" s="107"/>
      <c r="H134" s="48"/>
    </row>
    <row r="135" spans="1:8" ht="12.75">
      <c r="A135" s="98"/>
      <c r="B135" s="98"/>
      <c r="C135" s="118" t="s">
        <v>30</v>
      </c>
      <c r="D135" s="119"/>
      <c r="E135" s="2"/>
      <c r="F135" s="2"/>
      <c r="G135" s="120"/>
      <c r="H135" s="111"/>
    </row>
    <row r="136" spans="1:8" ht="12.75" customHeight="1">
      <c r="A136" s="74" t="s">
        <v>48</v>
      </c>
      <c r="B136" s="74" t="s">
        <v>48</v>
      </c>
      <c r="C136" s="75"/>
      <c r="D136" s="11" t="s">
        <v>49</v>
      </c>
      <c r="E136" s="74" t="s">
        <v>8</v>
      </c>
      <c r="F136" s="102" t="s">
        <v>9</v>
      </c>
      <c r="G136" s="17" t="s">
        <v>585</v>
      </c>
      <c r="H136" s="17"/>
    </row>
    <row r="137" spans="1:8" ht="12.75" customHeight="1">
      <c r="A137" s="77" t="s">
        <v>50</v>
      </c>
      <c r="B137" s="78" t="s">
        <v>51</v>
      </c>
      <c r="C137" s="79" t="s">
        <v>6</v>
      </c>
      <c r="D137" s="11"/>
      <c r="E137" s="77" t="s">
        <v>11</v>
      </c>
      <c r="F137" s="103" t="s">
        <v>52</v>
      </c>
      <c r="G137" s="81" t="s">
        <v>12</v>
      </c>
      <c r="H137" s="82" t="s">
        <v>13</v>
      </c>
    </row>
    <row r="138" spans="1:8" ht="12.75">
      <c r="A138" s="83" t="s">
        <v>53</v>
      </c>
      <c r="B138" s="78"/>
      <c r="C138" s="84"/>
      <c r="D138" s="11"/>
      <c r="E138" s="83" t="s">
        <v>14</v>
      </c>
      <c r="F138" s="104"/>
      <c r="G138" s="81"/>
      <c r="H138" s="82"/>
    </row>
    <row r="139" spans="1:8" ht="12.75">
      <c r="A139" s="112" t="s">
        <v>31</v>
      </c>
      <c r="B139" s="113"/>
      <c r="C139" s="87" t="s">
        <v>140</v>
      </c>
      <c r="D139" s="88"/>
      <c r="E139" s="31"/>
      <c r="F139" s="31"/>
      <c r="G139" s="26"/>
      <c r="H139" s="121"/>
    </row>
    <row r="140" spans="1:8" ht="12.75">
      <c r="A140" s="112" t="s">
        <v>31</v>
      </c>
      <c r="B140" s="113">
        <v>1</v>
      </c>
      <c r="C140" s="89" t="s">
        <v>141</v>
      </c>
      <c r="D140" s="88" t="s">
        <v>142</v>
      </c>
      <c r="E140" s="31">
        <v>61.99</v>
      </c>
      <c r="F140" s="31">
        <v>121.02360538</v>
      </c>
      <c r="G140" s="28">
        <v>33</v>
      </c>
      <c r="H140" s="28">
        <f aca="true" t="shared" si="3" ref="H140:H153">ROUND(F140*G140,2)</f>
        <v>3993.78</v>
      </c>
    </row>
    <row r="141" spans="1:8" ht="12.75">
      <c r="A141" s="112" t="s">
        <v>31</v>
      </c>
      <c r="B141" s="113">
        <v>4</v>
      </c>
      <c r="C141" s="87" t="s">
        <v>145</v>
      </c>
      <c r="D141" s="88" t="s">
        <v>33</v>
      </c>
      <c r="E141" s="31">
        <v>70.02</v>
      </c>
      <c r="F141" s="31">
        <v>106.42494322799999</v>
      </c>
      <c r="G141" s="28">
        <v>3</v>
      </c>
      <c r="H141" s="28">
        <f t="shared" si="3"/>
        <v>319.27</v>
      </c>
    </row>
    <row r="142" spans="1:8" ht="12.75">
      <c r="A142" s="112" t="s">
        <v>31</v>
      </c>
      <c r="B142" s="113">
        <v>5</v>
      </c>
      <c r="C142" s="87" t="s">
        <v>146</v>
      </c>
      <c r="D142" s="88" t="s">
        <v>33</v>
      </c>
      <c r="E142" s="31">
        <v>112.91</v>
      </c>
      <c r="F142" s="31">
        <v>358.333499442</v>
      </c>
      <c r="G142" s="28">
        <v>1</v>
      </c>
      <c r="H142" s="28">
        <f t="shared" si="3"/>
        <v>358.33</v>
      </c>
    </row>
    <row r="143" spans="1:8" ht="12.75">
      <c r="A143" s="112" t="s">
        <v>31</v>
      </c>
      <c r="B143" s="113">
        <v>8</v>
      </c>
      <c r="C143" s="87" t="s">
        <v>222</v>
      </c>
      <c r="D143" s="88" t="s">
        <v>33</v>
      </c>
      <c r="E143" s="31">
        <v>48.51</v>
      </c>
      <c r="F143" s="31">
        <v>124.29137699399999</v>
      </c>
      <c r="G143" s="28">
        <v>2</v>
      </c>
      <c r="H143" s="28">
        <f t="shared" si="3"/>
        <v>248.58</v>
      </c>
    </row>
    <row r="144" spans="1:8" ht="12.75">
      <c r="A144" s="112" t="s">
        <v>31</v>
      </c>
      <c r="B144" s="113">
        <v>9</v>
      </c>
      <c r="C144" s="87" t="s">
        <v>223</v>
      </c>
      <c r="D144" s="88" t="s">
        <v>149</v>
      </c>
      <c r="E144" s="31">
        <v>26.26</v>
      </c>
      <c r="F144" s="31">
        <v>70.88112745800001</v>
      </c>
      <c r="G144" s="28">
        <v>1</v>
      </c>
      <c r="H144" s="28">
        <f t="shared" si="3"/>
        <v>70.88</v>
      </c>
    </row>
    <row r="145" spans="1:8" ht="12.75">
      <c r="A145" s="112" t="s">
        <v>31</v>
      </c>
      <c r="B145" s="113">
        <v>10</v>
      </c>
      <c r="C145" s="87" t="s">
        <v>150</v>
      </c>
      <c r="D145" s="88" t="s">
        <v>151</v>
      </c>
      <c r="E145" s="31">
        <v>243.51</v>
      </c>
      <c r="F145" s="31">
        <v>382.31528237400005</v>
      </c>
      <c r="G145" s="28">
        <v>1</v>
      </c>
      <c r="H145" s="28">
        <f t="shared" si="3"/>
        <v>382.32</v>
      </c>
    </row>
    <row r="146" spans="1:8" ht="12.75">
      <c r="A146" s="112" t="s">
        <v>31</v>
      </c>
      <c r="B146" s="113">
        <v>16</v>
      </c>
      <c r="C146" s="87" t="s">
        <v>154</v>
      </c>
      <c r="D146" s="122" t="s">
        <v>33</v>
      </c>
      <c r="E146" s="40">
        <v>3991.38</v>
      </c>
      <c r="F146" s="123">
        <v>741.3549730940001</v>
      </c>
      <c r="G146" s="28">
        <v>60</v>
      </c>
      <c r="H146" s="28">
        <f t="shared" si="3"/>
        <v>44481.3</v>
      </c>
    </row>
    <row r="147" spans="1:8" ht="12.75">
      <c r="A147" s="112" t="s">
        <v>31</v>
      </c>
      <c r="B147" s="113">
        <v>17</v>
      </c>
      <c r="C147" s="87" t="s">
        <v>155</v>
      </c>
      <c r="D147" s="115" t="s">
        <v>156</v>
      </c>
      <c r="E147" s="124">
        <v>367.61</v>
      </c>
      <c r="F147" s="40">
        <v>515.855672912</v>
      </c>
      <c r="G147" s="28">
        <v>1</v>
      </c>
      <c r="H147" s="28">
        <f t="shared" si="3"/>
        <v>515.86</v>
      </c>
    </row>
    <row r="148" spans="1:8" ht="12.75">
      <c r="A148" s="112" t="s">
        <v>31</v>
      </c>
      <c r="B148" s="113">
        <v>19</v>
      </c>
      <c r="C148" s="87" t="s">
        <v>224</v>
      </c>
      <c r="D148" s="88" t="s">
        <v>33</v>
      </c>
      <c r="E148" s="26">
        <v>154.06</v>
      </c>
      <c r="F148" s="31">
        <v>179.645565306</v>
      </c>
      <c r="G148" s="28">
        <v>2</v>
      </c>
      <c r="H148" s="28">
        <f t="shared" si="3"/>
        <v>359.29</v>
      </c>
    </row>
    <row r="149" spans="1:8" ht="12.75">
      <c r="A149" s="112" t="s">
        <v>31</v>
      </c>
      <c r="B149" s="113">
        <v>20</v>
      </c>
      <c r="C149" s="87" t="s">
        <v>158</v>
      </c>
      <c r="D149" s="88" t="s">
        <v>33</v>
      </c>
      <c r="E149" s="26">
        <v>9.62</v>
      </c>
      <c r="F149" s="31">
        <v>30.872365306</v>
      </c>
      <c r="G149" s="28">
        <v>67</v>
      </c>
      <c r="H149" s="28">
        <f t="shared" si="3"/>
        <v>2068.45</v>
      </c>
    </row>
    <row r="150" spans="1:8" ht="12.75">
      <c r="A150" s="112" t="s">
        <v>31</v>
      </c>
      <c r="B150" s="113">
        <v>21</v>
      </c>
      <c r="C150" s="87" t="s">
        <v>159</v>
      </c>
      <c r="D150" s="88" t="s">
        <v>33</v>
      </c>
      <c r="E150" s="26">
        <v>66.53</v>
      </c>
      <c r="F150" s="31">
        <v>89.48966530599999</v>
      </c>
      <c r="G150" s="28">
        <v>17</v>
      </c>
      <c r="H150" s="28">
        <f t="shared" si="3"/>
        <v>1521.32</v>
      </c>
    </row>
    <row r="151" spans="1:8" ht="12.75">
      <c r="A151" s="112" t="s">
        <v>31</v>
      </c>
      <c r="B151" s="113">
        <v>25</v>
      </c>
      <c r="C151" s="87" t="s">
        <v>403</v>
      </c>
      <c r="D151" s="88" t="s">
        <v>71</v>
      </c>
      <c r="E151" s="31"/>
      <c r="F151" s="31">
        <v>118.15940445200002</v>
      </c>
      <c r="G151" s="28">
        <v>1</v>
      </c>
      <c r="H151" s="28">
        <f t="shared" si="3"/>
        <v>118.16</v>
      </c>
    </row>
    <row r="152" spans="1:8" ht="12.75">
      <c r="A152" s="112" t="s">
        <v>31</v>
      </c>
      <c r="B152" s="113">
        <v>38</v>
      </c>
      <c r="C152" s="87" t="s">
        <v>160</v>
      </c>
      <c r="D152" s="88" t="s">
        <v>161</v>
      </c>
      <c r="E152" s="40">
        <v>1971.04</v>
      </c>
      <c r="F152" s="40">
        <v>2363.68564805</v>
      </c>
      <c r="G152" s="28">
        <v>3</v>
      </c>
      <c r="H152" s="28">
        <f t="shared" si="3"/>
        <v>7091.06</v>
      </c>
    </row>
    <row r="153" spans="1:8" ht="12.75">
      <c r="A153" s="112" t="s">
        <v>418</v>
      </c>
      <c r="B153" s="91">
        <v>58</v>
      </c>
      <c r="C153" s="105" t="s">
        <v>419</v>
      </c>
      <c r="D153" s="88" t="s">
        <v>161</v>
      </c>
      <c r="E153" s="40">
        <v>3804.59</v>
      </c>
      <c r="F153" s="40">
        <v>741.3549730940001</v>
      </c>
      <c r="G153" s="227">
        <v>1</v>
      </c>
      <c r="H153" s="28">
        <f t="shared" si="3"/>
        <v>741.35</v>
      </c>
    </row>
    <row r="154" spans="1:8" ht="12.75">
      <c r="A154" s="98"/>
      <c r="B154" s="98"/>
      <c r="C154" s="42" t="s">
        <v>19</v>
      </c>
      <c r="D154" s="106"/>
      <c r="E154" s="2"/>
      <c r="F154" s="2"/>
      <c r="G154" s="107"/>
      <c r="H154" s="108">
        <f>SUM(H140:H153)</f>
        <v>62269.95</v>
      </c>
    </row>
    <row r="155" spans="1:8" ht="12.75">
      <c r="A155" s="67" t="s">
        <v>162</v>
      </c>
      <c r="B155" s="68"/>
      <c r="C155" s="69"/>
      <c r="D155" s="70"/>
      <c r="E155" s="70"/>
      <c r="F155" s="109"/>
      <c r="G155" s="107"/>
      <c r="H155" s="48"/>
    </row>
    <row r="156" spans="1:8" ht="12.75" customHeight="1">
      <c r="A156" s="74" t="s">
        <v>48</v>
      </c>
      <c r="B156" s="74" t="s">
        <v>48</v>
      </c>
      <c r="C156" s="75"/>
      <c r="D156" s="11" t="s">
        <v>49</v>
      </c>
      <c r="E156" s="74" t="s">
        <v>8</v>
      </c>
      <c r="F156" s="102" t="s">
        <v>9</v>
      </c>
      <c r="G156" s="17" t="s">
        <v>585</v>
      </c>
      <c r="H156" s="17"/>
    </row>
    <row r="157" spans="1:8" ht="12.75" customHeight="1">
      <c r="A157" s="77" t="s">
        <v>50</v>
      </c>
      <c r="B157" s="78" t="s">
        <v>51</v>
      </c>
      <c r="C157" s="79" t="s">
        <v>6</v>
      </c>
      <c r="D157" s="11"/>
      <c r="E157" s="77" t="s">
        <v>11</v>
      </c>
      <c r="F157" s="103" t="s">
        <v>52</v>
      </c>
      <c r="G157" s="81" t="s">
        <v>12</v>
      </c>
      <c r="H157" s="82" t="s">
        <v>13</v>
      </c>
    </row>
    <row r="158" spans="1:8" ht="12.75">
      <c r="A158" s="83" t="s">
        <v>53</v>
      </c>
      <c r="B158" s="78"/>
      <c r="C158" s="84"/>
      <c r="D158" s="11"/>
      <c r="E158" s="83" t="s">
        <v>14</v>
      </c>
      <c r="F158" s="104"/>
      <c r="G158" s="81"/>
      <c r="H158" s="82"/>
    </row>
    <row r="159" spans="1:8" ht="12.75">
      <c r="A159" s="112" t="s">
        <v>163</v>
      </c>
      <c r="B159" s="125">
        <v>1</v>
      </c>
      <c r="C159" s="87" t="s">
        <v>277</v>
      </c>
      <c r="D159" s="88" t="s">
        <v>278</v>
      </c>
      <c r="E159" s="31"/>
      <c r="F159" s="31">
        <v>955.419379312</v>
      </c>
      <c r="G159" s="28"/>
      <c r="H159" s="28">
        <f aca="true" t="shared" si="4" ref="H159:H165">ROUND(F159*G159,2)</f>
        <v>0</v>
      </c>
    </row>
    <row r="160" spans="1:8" ht="12.75">
      <c r="A160" s="112" t="s">
        <v>163</v>
      </c>
      <c r="B160" s="113">
        <v>2</v>
      </c>
      <c r="C160" s="87" t="s">
        <v>279</v>
      </c>
      <c r="D160" s="88" t="s">
        <v>278</v>
      </c>
      <c r="E160" s="31"/>
      <c r="F160" s="31">
        <v>1912.621257466</v>
      </c>
      <c r="G160" s="28"/>
      <c r="H160" s="28">
        <f t="shared" si="4"/>
        <v>0</v>
      </c>
    </row>
    <row r="161" spans="1:8" ht="12.75">
      <c r="A161" s="112" t="s">
        <v>163</v>
      </c>
      <c r="B161" s="113">
        <v>12</v>
      </c>
      <c r="C161" s="87" t="s">
        <v>166</v>
      </c>
      <c r="D161" s="88" t="s">
        <v>167</v>
      </c>
      <c r="E161" s="31">
        <v>52.07</v>
      </c>
      <c r="F161" s="31">
        <v>180.950151152</v>
      </c>
      <c r="G161" s="28"/>
      <c r="H161" s="28">
        <f t="shared" si="4"/>
        <v>0</v>
      </c>
    </row>
    <row r="162" spans="1:8" ht="12.75">
      <c r="A162" s="112" t="s">
        <v>163</v>
      </c>
      <c r="B162" s="113">
        <v>24</v>
      </c>
      <c r="C162" s="87" t="s">
        <v>590</v>
      </c>
      <c r="D162" s="167" t="s">
        <v>591</v>
      </c>
      <c r="E162" s="40">
        <v>50.49</v>
      </c>
      <c r="F162" s="40">
        <v>165.17630102400003</v>
      </c>
      <c r="G162" s="28"/>
      <c r="H162" s="28">
        <f t="shared" si="4"/>
        <v>0</v>
      </c>
    </row>
    <row r="163" spans="1:8" ht="12.75">
      <c r="A163" s="112" t="s">
        <v>163</v>
      </c>
      <c r="B163" s="91"/>
      <c r="C163" s="87" t="s">
        <v>168</v>
      </c>
      <c r="D163" s="93"/>
      <c r="E163" s="93"/>
      <c r="F163" s="40">
        <v>0</v>
      </c>
      <c r="G163" s="28">
        <v>0</v>
      </c>
      <c r="H163" s="28">
        <f t="shared" si="4"/>
        <v>0</v>
      </c>
    </row>
    <row r="164" spans="1:8" ht="12.75">
      <c r="A164" s="112" t="s">
        <v>163</v>
      </c>
      <c r="B164" s="91">
        <v>40</v>
      </c>
      <c r="C164" s="89" t="s">
        <v>250</v>
      </c>
      <c r="D164" s="93" t="s">
        <v>170</v>
      </c>
      <c r="E164" s="59">
        <v>4.12</v>
      </c>
      <c r="F164" s="40">
        <v>231.03342467399997</v>
      </c>
      <c r="G164" s="28">
        <v>3</v>
      </c>
      <c r="H164" s="28">
        <f t="shared" si="4"/>
        <v>693.1</v>
      </c>
    </row>
    <row r="165" spans="1:8" ht="12.75">
      <c r="A165" s="22"/>
      <c r="B165" s="86">
        <v>50</v>
      </c>
      <c r="C165" s="105" t="s">
        <v>407</v>
      </c>
      <c r="D165" s="93" t="s">
        <v>172</v>
      </c>
      <c r="E165" s="126">
        <v>13.01</v>
      </c>
      <c r="F165" s="40">
        <v>123.84801205199999</v>
      </c>
      <c r="G165" s="28">
        <v>24</v>
      </c>
      <c r="H165" s="28">
        <f t="shared" si="4"/>
        <v>2972.35</v>
      </c>
    </row>
    <row r="166" spans="1:8" ht="12.75">
      <c r="A166" s="98"/>
      <c r="B166" s="98"/>
      <c r="C166" s="42" t="s">
        <v>19</v>
      </c>
      <c r="D166" s="106"/>
      <c r="E166" s="106"/>
      <c r="F166" s="107"/>
      <c r="G166" s="128"/>
      <c r="H166" s="60">
        <f>SUM(H159:H165)</f>
        <v>3665.45</v>
      </c>
    </row>
    <row r="167" spans="1:8" ht="12.75">
      <c r="A167" s="98"/>
      <c r="B167" s="98"/>
      <c r="C167" s="42"/>
      <c r="D167" s="106"/>
      <c r="E167" s="106"/>
      <c r="F167" s="107"/>
      <c r="G167" s="170"/>
      <c r="H167" s="48"/>
    </row>
    <row r="168" spans="1:8" ht="12.75">
      <c r="A168" s="98"/>
      <c r="B168" s="98"/>
      <c r="C168" s="129" t="s">
        <v>36</v>
      </c>
      <c r="D168" s="57"/>
      <c r="E168" s="57"/>
      <c r="F168" s="57"/>
      <c r="G168" s="57"/>
      <c r="H168" s="58"/>
    </row>
    <row r="169" spans="1:8" ht="12.75" customHeight="1">
      <c r="A169" s="74" t="s">
        <v>48</v>
      </c>
      <c r="B169" s="74" t="s">
        <v>48</v>
      </c>
      <c r="C169" s="75"/>
      <c r="D169" s="11" t="s">
        <v>49</v>
      </c>
      <c r="E169" s="74" t="s">
        <v>8</v>
      </c>
      <c r="F169" s="130" t="s">
        <v>173</v>
      </c>
      <c r="G169" s="17" t="s">
        <v>585</v>
      </c>
      <c r="H169" s="17"/>
    </row>
    <row r="170" spans="1:8" ht="12.75" customHeight="1">
      <c r="A170" s="77" t="s">
        <v>50</v>
      </c>
      <c r="B170" s="78" t="s">
        <v>51</v>
      </c>
      <c r="C170" s="79" t="s">
        <v>6</v>
      </c>
      <c r="D170" s="11"/>
      <c r="E170" s="77" t="s">
        <v>11</v>
      </c>
      <c r="F170" s="130"/>
      <c r="G170" s="81" t="s">
        <v>12</v>
      </c>
      <c r="H170" s="82" t="s">
        <v>13</v>
      </c>
    </row>
    <row r="171" spans="1:8" ht="12.75">
      <c r="A171" s="83" t="s">
        <v>53</v>
      </c>
      <c r="B171" s="78"/>
      <c r="C171" s="84"/>
      <c r="D171" s="11"/>
      <c r="E171" s="83" t="s">
        <v>14</v>
      </c>
      <c r="F171" s="130"/>
      <c r="G171" s="81"/>
      <c r="H171" s="82"/>
    </row>
    <row r="172" spans="1:8" ht="12.75">
      <c r="A172" s="22" t="s">
        <v>37</v>
      </c>
      <c r="B172" s="22">
        <v>33</v>
      </c>
      <c r="C172" s="87" t="s">
        <v>174</v>
      </c>
      <c r="D172" s="115" t="s">
        <v>39</v>
      </c>
      <c r="E172" s="116">
        <v>3468.64</v>
      </c>
      <c r="F172" s="116">
        <v>4281.3</v>
      </c>
      <c r="G172" s="28">
        <v>1</v>
      </c>
      <c r="H172" s="28">
        <f>ROUND(F172*G172,2)</f>
        <v>4281.3</v>
      </c>
    </row>
    <row r="173" spans="1:8" ht="12.75">
      <c r="A173" s="22" t="s">
        <v>37</v>
      </c>
      <c r="B173" s="22">
        <v>36</v>
      </c>
      <c r="C173" s="87" t="s">
        <v>227</v>
      </c>
      <c r="D173" s="115" t="s">
        <v>39</v>
      </c>
      <c r="E173" s="171">
        <v>1294.07</v>
      </c>
      <c r="F173" s="171">
        <v>1637.32</v>
      </c>
      <c r="G173" s="28">
        <v>1</v>
      </c>
      <c r="H173" s="183">
        <f>ROUND(F173*G173,2)</f>
        <v>1637.32</v>
      </c>
    </row>
    <row r="174" spans="1:8" ht="12.75">
      <c r="A174" s="131"/>
      <c r="B174" s="131"/>
      <c r="C174" s="56" t="s">
        <v>19</v>
      </c>
      <c r="D174" s="132"/>
      <c r="E174" s="132"/>
      <c r="F174" s="133"/>
      <c r="G174" s="134"/>
      <c r="H174" s="318">
        <f>SUM(H172:H173)</f>
        <v>5918.62</v>
      </c>
    </row>
    <row r="175" spans="1:8" ht="12.75">
      <c r="A175" s="98"/>
      <c r="B175" s="98"/>
      <c r="C175" s="42"/>
      <c r="D175" s="106"/>
      <c r="E175" s="110"/>
      <c r="F175" s="107"/>
      <c r="G175" s="107"/>
      <c r="H175" s="48"/>
    </row>
    <row r="176" spans="1:8" ht="12.75" customHeight="1">
      <c r="A176" s="74" t="s">
        <v>48</v>
      </c>
      <c r="B176" s="74" t="s">
        <v>48</v>
      </c>
      <c r="C176" s="75"/>
      <c r="D176" s="11" t="s">
        <v>49</v>
      </c>
      <c r="E176" s="74" t="s">
        <v>8</v>
      </c>
      <c r="F176" s="130" t="s">
        <v>173</v>
      </c>
      <c r="G176" s="17" t="s">
        <v>585</v>
      </c>
      <c r="H176" s="17"/>
    </row>
    <row r="177" spans="1:8" ht="12.75" customHeight="1">
      <c r="A177" s="77" t="s">
        <v>50</v>
      </c>
      <c r="B177" s="78" t="s">
        <v>51</v>
      </c>
      <c r="C177" s="79" t="s">
        <v>6</v>
      </c>
      <c r="D177" s="11"/>
      <c r="E177" s="77" t="s">
        <v>11</v>
      </c>
      <c r="F177" s="130"/>
      <c r="G177" s="81" t="s">
        <v>12</v>
      </c>
      <c r="H177" s="82" t="s">
        <v>13</v>
      </c>
    </row>
    <row r="178" spans="1:8" ht="12.75">
      <c r="A178" s="83" t="s">
        <v>53</v>
      </c>
      <c r="B178" s="78"/>
      <c r="C178" s="84"/>
      <c r="D178" s="11"/>
      <c r="E178" s="83" t="s">
        <v>14</v>
      </c>
      <c r="F178" s="130"/>
      <c r="G178" s="81"/>
      <c r="H178" s="82"/>
    </row>
    <row r="179" spans="1:8" ht="12.75">
      <c r="A179" s="135"/>
      <c r="B179" s="23">
        <v>5</v>
      </c>
      <c r="C179" s="29" t="s">
        <v>291</v>
      </c>
      <c r="D179" s="30" t="s">
        <v>39</v>
      </c>
      <c r="E179" s="59"/>
      <c r="F179" s="40">
        <v>3000</v>
      </c>
      <c r="G179" s="28"/>
      <c r="H179" s="28">
        <f>ROUND(F179*G179,2)</f>
        <v>0</v>
      </c>
    </row>
    <row r="180" spans="1:8" ht="12.75">
      <c r="A180" s="135"/>
      <c r="B180" s="113">
        <v>7</v>
      </c>
      <c r="C180" s="87" t="s">
        <v>576</v>
      </c>
      <c r="D180" s="115" t="s">
        <v>39</v>
      </c>
      <c r="E180" s="59"/>
      <c r="F180" s="40">
        <v>3274.32</v>
      </c>
      <c r="G180" s="28">
        <v>6</v>
      </c>
      <c r="H180" s="28">
        <f>ROUND(F180*G180,2)</f>
        <v>19645.92</v>
      </c>
    </row>
    <row r="181" spans="1:8" ht="12.75">
      <c r="A181" s="135"/>
      <c r="B181" s="23">
        <v>14</v>
      </c>
      <c r="C181" s="29" t="s">
        <v>522</v>
      </c>
      <c r="D181" s="30" t="s">
        <v>39</v>
      </c>
      <c r="E181" s="40"/>
      <c r="F181" s="40">
        <v>282.203333333333</v>
      </c>
      <c r="G181" s="28">
        <v>1</v>
      </c>
      <c r="H181" s="28">
        <f>ROUND(F181*G181,2)</f>
        <v>282.2</v>
      </c>
    </row>
    <row r="182" spans="1:8" ht="12.75">
      <c r="A182" s="135"/>
      <c r="B182" s="23">
        <v>16</v>
      </c>
      <c r="C182" s="29" t="s">
        <v>178</v>
      </c>
      <c r="D182" s="30" t="s">
        <v>39</v>
      </c>
      <c r="E182" s="40"/>
      <c r="F182" s="40">
        <v>380.08</v>
      </c>
      <c r="G182" s="28"/>
      <c r="H182" s="28">
        <f>ROUND(F182*G182,2)</f>
        <v>0</v>
      </c>
    </row>
    <row r="183" spans="1:8" ht="12.75">
      <c r="A183" s="135"/>
      <c r="B183" s="23">
        <v>17</v>
      </c>
      <c r="C183" s="29" t="s">
        <v>592</v>
      </c>
      <c r="D183" s="30" t="s">
        <v>39</v>
      </c>
      <c r="E183" s="40"/>
      <c r="F183" s="40">
        <v>13900</v>
      </c>
      <c r="G183" s="28">
        <v>1</v>
      </c>
      <c r="H183" s="28">
        <f>ROUND(F183*G183,2)</f>
        <v>13900</v>
      </c>
    </row>
    <row r="184" spans="1:8" ht="12.75">
      <c r="A184" s="136"/>
      <c r="B184" s="137"/>
      <c r="C184" s="138" t="s">
        <v>19</v>
      </c>
      <c r="D184" s="139"/>
      <c r="E184" s="140"/>
      <c r="F184" s="140"/>
      <c r="G184" s="141"/>
      <c r="H184" s="60">
        <f>SUM(H179:H183)</f>
        <v>33828.119999999995</v>
      </c>
    </row>
    <row r="185" spans="1:8" ht="12.75">
      <c r="A185" s="98"/>
      <c r="B185" s="98"/>
      <c r="C185" s="42"/>
      <c r="D185" s="106"/>
      <c r="E185" s="110"/>
      <c r="F185" s="107"/>
      <c r="G185" s="107"/>
      <c r="H185" s="48"/>
    </row>
    <row r="186" spans="1:8" ht="12.75">
      <c r="A186" s="98"/>
      <c r="B186" s="98"/>
      <c r="C186" s="42"/>
      <c r="D186" s="106"/>
      <c r="E186" s="106"/>
      <c r="F186" s="107"/>
      <c r="G186" s="107"/>
      <c r="H186" s="48"/>
    </row>
    <row r="187" spans="1:8" ht="12.75" customHeight="1">
      <c r="A187" s="74" t="s">
        <v>48</v>
      </c>
      <c r="B187" s="74" t="s">
        <v>48</v>
      </c>
      <c r="C187" s="75"/>
      <c r="D187" s="11" t="s">
        <v>49</v>
      </c>
      <c r="E187" s="74" t="s">
        <v>8</v>
      </c>
      <c r="F187" s="130" t="s">
        <v>173</v>
      </c>
      <c r="G187" s="17" t="s">
        <v>585</v>
      </c>
      <c r="H187" s="17"/>
    </row>
    <row r="188" spans="1:8" ht="12.75" customHeight="1">
      <c r="A188" s="77" t="s">
        <v>50</v>
      </c>
      <c r="B188" s="78" t="s">
        <v>51</v>
      </c>
      <c r="C188" s="79" t="s">
        <v>6</v>
      </c>
      <c r="D188" s="11"/>
      <c r="E188" s="77" t="s">
        <v>11</v>
      </c>
      <c r="F188" s="130"/>
      <c r="G188" s="81" t="s">
        <v>12</v>
      </c>
      <c r="H188" s="82" t="s">
        <v>13</v>
      </c>
    </row>
    <row r="189" spans="1:8" ht="12.75">
      <c r="A189" s="83" t="s">
        <v>53</v>
      </c>
      <c r="B189" s="78"/>
      <c r="C189" s="84"/>
      <c r="D189" s="11"/>
      <c r="E189" s="83" t="s">
        <v>14</v>
      </c>
      <c r="F189" s="130"/>
      <c r="G189" s="81"/>
      <c r="H189" s="82"/>
    </row>
    <row r="190" spans="1:8" ht="12.75">
      <c r="A190" s="135"/>
      <c r="B190" s="23">
        <v>10</v>
      </c>
      <c r="C190" s="29" t="s">
        <v>258</v>
      </c>
      <c r="D190" s="30" t="s">
        <v>259</v>
      </c>
      <c r="E190" s="181"/>
      <c r="F190" s="40">
        <v>1431.34</v>
      </c>
      <c r="G190" s="28">
        <v>0.72</v>
      </c>
      <c r="H190" s="28">
        <f aca="true" t="shared" si="5" ref="H190:H197">ROUND(F190*G190,2)</f>
        <v>1030.56</v>
      </c>
    </row>
    <row r="191" spans="1:8" ht="12.75">
      <c r="A191" s="135"/>
      <c r="B191" s="23">
        <v>11</v>
      </c>
      <c r="C191" s="29" t="s">
        <v>260</v>
      </c>
      <c r="D191" s="30" t="s">
        <v>259</v>
      </c>
      <c r="E191" s="40"/>
      <c r="F191" s="40">
        <v>554.07</v>
      </c>
      <c r="G191" s="28">
        <v>0.72</v>
      </c>
      <c r="H191" s="28">
        <f t="shared" si="5"/>
        <v>398.93</v>
      </c>
    </row>
    <row r="192" spans="1:8" ht="12.75">
      <c r="A192" s="135"/>
      <c r="B192" s="23">
        <v>12</v>
      </c>
      <c r="C192" s="29" t="s">
        <v>261</v>
      </c>
      <c r="D192" s="30" t="s">
        <v>259</v>
      </c>
      <c r="E192" s="40"/>
      <c r="F192" s="40">
        <v>184.69</v>
      </c>
      <c r="G192" s="28">
        <v>0.72</v>
      </c>
      <c r="H192" s="28">
        <f t="shared" si="5"/>
        <v>132.98</v>
      </c>
    </row>
    <row r="193" spans="1:8" ht="12.75">
      <c r="A193" s="135"/>
      <c r="B193" s="23">
        <v>16</v>
      </c>
      <c r="C193" s="29" t="s">
        <v>262</v>
      </c>
      <c r="D193" s="30" t="s">
        <v>259</v>
      </c>
      <c r="E193" s="40"/>
      <c r="F193" s="40">
        <v>415.55</v>
      </c>
      <c r="G193" s="28">
        <v>0.72</v>
      </c>
      <c r="H193" s="28">
        <f t="shared" si="5"/>
        <v>299.2</v>
      </c>
    </row>
    <row r="194" spans="1:8" ht="12.75">
      <c r="A194" s="135"/>
      <c r="B194" s="23">
        <v>17</v>
      </c>
      <c r="C194" s="29" t="s">
        <v>263</v>
      </c>
      <c r="D194" s="30" t="s">
        <v>259</v>
      </c>
      <c r="E194" s="40"/>
      <c r="F194" s="40">
        <v>623.32</v>
      </c>
      <c r="G194" s="28">
        <v>0.72</v>
      </c>
      <c r="H194" s="28">
        <f t="shared" si="5"/>
        <v>448.79</v>
      </c>
    </row>
    <row r="195" spans="1:8" ht="12.75">
      <c r="A195" s="135"/>
      <c r="B195" s="23">
        <v>18</v>
      </c>
      <c r="C195" s="29" t="s">
        <v>264</v>
      </c>
      <c r="D195" s="30" t="s">
        <v>259</v>
      </c>
      <c r="E195" s="40"/>
      <c r="F195" s="40">
        <v>1246.65</v>
      </c>
      <c r="G195" s="28">
        <v>0.72</v>
      </c>
      <c r="H195" s="28">
        <f t="shared" si="5"/>
        <v>897.59</v>
      </c>
    </row>
    <row r="196" spans="1:8" ht="12.75">
      <c r="A196" s="135"/>
      <c r="B196" s="23">
        <v>19</v>
      </c>
      <c r="C196" s="29" t="s">
        <v>180</v>
      </c>
      <c r="D196" s="30" t="s">
        <v>181</v>
      </c>
      <c r="E196" s="40"/>
      <c r="F196" s="40"/>
      <c r="G196" s="28">
        <v>0.82</v>
      </c>
      <c r="H196" s="28">
        <f t="shared" si="5"/>
        <v>0</v>
      </c>
    </row>
    <row r="197" spans="1:8" ht="12.75">
      <c r="A197" s="135"/>
      <c r="B197" s="23">
        <v>23</v>
      </c>
      <c r="C197" s="29" t="s">
        <v>266</v>
      </c>
      <c r="D197" s="182" t="s">
        <v>126</v>
      </c>
      <c r="E197" s="40"/>
      <c r="F197" s="40">
        <v>9.9</v>
      </c>
      <c r="G197" s="28">
        <v>0.72</v>
      </c>
      <c r="H197" s="28">
        <f t="shared" si="5"/>
        <v>7.13</v>
      </c>
    </row>
    <row r="198" spans="1:8" ht="12.75">
      <c r="A198" s="136"/>
      <c r="B198" s="137"/>
      <c r="C198" s="138" t="s">
        <v>19</v>
      </c>
      <c r="D198" s="139"/>
      <c r="E198" s="140"/>
      <c r="F198" s="140"/>
      <c r="G198" s="141"/>
      <c r="H198" s="60">
        <f>SUM(H190:H197)</f>
        <v>3215.18</v>
      </c>
    </row>
    <row r="199" spans="1:8" ht="12.75">
      <c r="A199" s="98"/>
      <c r="B199" s="98"/>
      <c r="C199" s="2"/>
      <c r="D199" s="139"/>
      <c r="E199" s="42"/>
      <c r="F199" s="133"/>
      <c r="G199" s="107"/>
      <c r="H199" s="48"/>
    </row>
    <row r="200" spans="1:8" ht="12.75">
      <c r="A200" s="142"/>
      <c r="B200" s="142"/>
      <c r="C200" s="143" t="s">
        <v>182</v>
      </c>
      <c r="D200" s="139"/>
      <c r="E200" s="143"/>
      <c r="F200" s="144"/>
      <c r="G200" s="134"/>
      <c r="H200" s="60">
        <f>H198+H184+H174+H166+H154+H133+H104+H91</f>
        <v>599106.94</v>
      </c>
    </row>
    <row r="201" spans="1:8" ht="12.75">
      <c r="A201" s="131"/>
      <c r="B201" s="131"/>
      <c r="C201" s="56"/>
      <c r="D201" s="139"/>
      <c r="E201" s="132"/>
      <c r="F201" s="132"/>
      <c r="G201" s="107"/>
      <c r="H201" s="48"/>
    </row>
    <row r="202" spans="1:8" ht="12.75">
      <c r="A202" s="131"/>
      <c r="B202" s="131"/>
      <c r="C202" s="61" t="s">
        <v>538</v>
      </c>
      <c r="D202" s="139"/>
      <c r="E202" s="223"/>
      <c r="F202" s="223"/>
      <c r="G202" s="107"/>
      <c r="H202" s="60">
        <f>H200+H44</f>
        <v>630459.24</v>
      </c>
    </row>
    <row r="203" spans="1:8" ht="12.75">
      <c r="A203" s="131"/>
      <c r="B203" s="131"/>
      <c r="C203" s="61"/>
      <c r="D203" s="139"/>
      <c r="E203" s="148"/>
      <c r="F203" s="291"/>
      <c r="G203" s="107"/>
      <c r="H203" s="48"/>
    </row>
    <row r="204" spans="1:8" ht="12.75" customHeight="1" hidden="1">
      <c r="A204" s="221"/>
      <c r="B204" s="221"/>
      <c r="C204" s="145" t="s">
        <v>184</v>
      </c>
      <c r="D204" s="145"/>
      <c r="E204" s="145"/>
      <c r="F204" s="145"/>
      <c r="G204" s="223"/>
      <c r="H204" s="224"/>
    </row>
    <row r="205" spans="3:8" ht="15.75" customHeight="1" hidden="1">
      <c r="C205" s="145" t="s">
        <v>185</v>
      </c>
      <c r="D205" s="145"/>
      <c r="E205" s="145"/>
      <c r="F205" s="145"/>
      <c r="G205" s="61"/>
      <c r="H205" s="61"/>
    </row>
    <row r="206" spans="3:7" ht="12.75" hidden="1">
      <c r="C206" s="61"/>
      <c r="D206" s="147"/>
      <c r="E206" s="148"/>
      <c r="F206" s="148"/>
      <c r="G206" s="292"/>
    </row>
    <row r="207" spans="3:8" ht="12.75" hidden="1">
      <c r="C207" s="151" t="s">
        <v>186</v>
      </c>
      <c r="D207" s="151"/>
      <c r="E207" s="151"/>
      <c r="F207" s="151"/>
      <c r="G207" s="173"/>
      <c r="H207" s="173"/>
    </row>
    <row r="208" spans="3:7" ht="12.75" hidden="1">
      <c r="C208" s="99"/>
      <c r="D208" s="153"/>
      <c r="E208" s="154"/>
      <c r="F208" s="154"/>
      <c r="G208" s="293"/>
    </row>
    <row r="209" spans="3:8" ht="12.75" hidden="1">
      <c r="C209" s="151" t="s">
        <v>187</v>
      </c>
      <c r="D209" s="151"/>
      <c r="E209" s="151"/>
      <c r="F209" s="151"/>
      <c r="G209" s="173"/>
      <c r="H209" s="173"/>
    </row>
    <row r="210" spans="3:6" ht="12.75" customHeight="1" hidden="1">
      <c r="C210" s="145" t="s">
        <v>188</v>
      </c>
      <c r="D210" s="145"/>
      <c r="E210" s="145"/>
      <c r="F210" s="145"/>
    </row>
    <row r="211" spans="3:6" ht="12.75" customHeight="1" hidden="1">
      <c r="C211" s="145" t="s">
        <v>189</v>
      </c>
      <c r="D211" s="145"/>
      <c r="E211" s="145"/>
      <c r="F211" s="145"/>
    </row>
    <row r="212" spans="3:6" ht="12.75" hidden="1">
      <c r="C212" s="61"/>
      <c r="D212" s="147"/>
      <c r="E212" s="148"/>
      <c r="F212" s="148"/>
    </row>
    <row r="213" spans="3:6" ht="12.75" hidden="1">
      <c r="C213" s="151" t="s">
        <v>190</v>
      </c>
      <c r="D213" s="151"/>
      <c r="E213" s="151"/>
      <c r="F213" s="151"/>
    </row>
    <row r="214" spans="3:6" ht="12.75" hidden="1">
      <c r="C214" s="99"/>
      <c r="D214" s="153"/>
      <c r="E214" s="154"/>
      <c r="F214" s="154"/>
    </row>
    <row r="215" spans="3:6" ht="12.75" hidden="1">
      <c r="C215" s="151" t="s">
        <v>191</v>
      </c>
      <c r="D215" s="151"/>
      <c r="E215" s="151"/>
      <c r="F215" s="151"/>
    </row>
    <row r="216" ht="12.75" hidden="1"/>
    <row r="217" spans="1:6" ht="12.75">
      <c r="A217" s="284" t="s">
        <v>503</v>
      </c>
      <c r="B217" s="284"/>
      <c r="C217" s="284"/>
      <c r="D217" s="284"/>
      <c r="E217" s="284"/>
      <c r="F217" s="284"/>
    </row>
    <row r="218" spans="1:6" ht="12.75">
      <c r="A218" s="284" t="s">
        <v>593</v>
      </c>
      <c r="B218" s="284"/>
      <c r="C218" s="284"/>
      <c r="D218" s="284"/>
      <c r="E218" s="284"/>
      <c r="F218" s="284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4:D56"/>
    <mergeCell ref="G54:H54"/>
    <mergeCell ref="B55:B56"/>
    <mergeCell ref="G55:G56"/>
    <mergeCell ref="H55:H56"/>
    <mergeCell ref="D95:D97"/>
    <mergeCell ref="G95:H95"/>
    <mergeCell ref="B96:B97"/>
    <mergeCell ref="G96:G97"/>
    <mergeCell ref="H96:H97"/>
    <mergeCell ref="D108:D110"/>
    <mergeCell ref="G108:H108"/>
    <mergeCell ref="B109:B110"/>
    <mergeCell ref="G109:G110"/>
    <mergeCell ref="H109:H110"/>
    <mergeCell ref="D136:D138"/>
    <mergeCell ref="G136:H136"/>
    <mergeCell ref="B137:B138"/>
    <mergeCell ref="G137:G138"/>
    <mergeCell ref="H137:H138"/>
    <mergeCell ref="D156:D158"/>
    <mergeCell ref="G156:H156"/>
    <mergeCell ref="B157:B158"/>
    <mergeCell ref="G157:G158"/>
    <mergeCell ref="H157:H158"/>
    <mergeCell ref="D169:D171"/>
    <mergeCell ref="F169:F171"/>
    <mergeCell ref="G169:H169"/>
    <mergeCell ref="B170:B171"/>
    <mergeCell ref="G170:G171"/>
    <mergeCell ref="H170:H171"/>
    <mergeCell ref="D176:D178"/>
    <mergeCell ref="F176:F178"/>
    <mergeCell ref="G176:H176"/>
    <mergeCell ref="B177:B178"/>
    <mergeCell ref="G177:G178"/>
    <mergeCell ref="H177:H178"/>
    <mergeCell ref="D187:D189"/>
    <mergeCell ref="F187:F189"/>
    <mergeCell ref="G187:H187"/>
    <mergeCell ref="B188:B189"/>
    <mergeCell ref="G188:G189"/>
    <mergeCell ref="H188:H189"/>
    <mergeCell ref="C204:F204"/>
    <mergeCell ref="C205:F205"/>
    <mergeCell ref="C207:F207"/>
    <mergeCell ref="C209:F209"/>
    <mergeCell ref="C210:F210"/>
    <mergeCell ref="C211:F211"/>
    <mergeCell ref="C213:F213"/>
    <mergeCell ref="C215:F215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1" manualBreakCount="1">
    <brk id="175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42">
      <selection activeCell="J43" sqref="J43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594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/>
      <c r="F9" s="260">
        <v>1137.48</v>
      </c>
      <c r="G9" s="28">
        <v>1.64</v>
      </c>
      <c r="H9" s="28">
        <f>ROUND(F9*G9,2)</f>
        <v>1865.47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/>
      <c r="F10" s="211">
        <v>1409.62</v>
      </c>
      <c r="G10" s="28">
        <v>1.651</v>
      </c>
      <c r="H10" s="28">
        <f>ROUND(F10*G10,2)</f>
        <v>2327.28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4192.75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594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/>
      <c r="F17" s="40">
        <v>1057.17</v>
      </c>
      <c r="G17" s="28">
        <v>1.651</v>
      </c>
      <c r="H17" s="28">
        <f>ROUND(F17*G17,2)</f>
        <v>1745.39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1745.39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594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/>
      <c r="F24" s="31">
        <v>1421.89</v>
      </c>
      <c r="G24" s="28">
        <v>1.258</v>
      </c>
      <c r="H24" s="28">
        <f>ROUND(F24*G24,2)</f>
        <v>1788.74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/>
      <c r="F25" s="31">
        <v>1057.17</v>
      </c>
      <c r="G25" s="28">
        <v>1.258</v>
      </c>
      <c r="H25" s="28">
        <f>ROUND(F25*G25,2)</f>
        <v>1329.92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3118.66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594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/>
      <c r="F32" s="3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31">
        <v>2914.49</v>
      </c>
      <c r="G33" s="28">
        <v>0.6</v>
      </c>
      <c r="H33" s="28">
        <f>ROUND(F33*G33,2)</f>
        <v>1748.69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1910.45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594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/>
      <c r="F41" s="40">
        <v>31.54</v>
      </c>
      <c r="G41" s="28">
        <v>6</v>
      </c>
      <c r="H41" s="28">
        <f>ROUND(F41*G41,2)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255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11156.490000000002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46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134"/>
      <c r="H50" s="48"/>
    </row>
    <row r="51" spans="1:8" ht="12.75">
      <c r="A51" s="202" t="s">
        <v>295</v>
      </c>
      <c r="B51" s="114"/>
      <c r="C51" s="202"/>
      <c r="D51" s="119"/>
      <c r="E51" s="119"/>
      <c r="F51" s="107"/>
      <c r="G51" s="107"/>
      <c r="H51" s="48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130" t="s">
        <v>173</v>
      </c>
      <c r="G52" s="17" t="s">
        <v>594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130"/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130"/>
      <c r="G54" s="81"/>
      <c r="H54" s="82"/>
    </row>
    <row r="55" spans="1:8" ht="12.75">
      <c r="A55" s="38" t="s">
        <v>298</v>
      </c>
      <c r="B55" s="92">
        <v>64</v>
      </c>
      <c r="C55" s="105" t="s">
        <v>367</v>
      </c>
      <c r="D55" s="88" t="s">
        <v>246</v>
      </c>
      <c r="E55" s="31">
        <v>1.18</v>
      </c>
      <c r="F55" s="211">
        <v>16.94911144</v>
      </c>
      <c r="G55" s="28">
        <v>28</v>
      </c>
      <c r="H55" s="28">
        <f>ROUND(F55*G55,2)</f>
        <v>474.58</v>
      </c>
    </row>
    <row r="56" spans="1:8" ht="12.75">
      <c r="A56" s="98"/>
      <c r="B56" s="98"/>
      <c r="C56" s="35" t="s">
        <v>19</v>
      </c>
      <c r="D56" s="100"/>
      <c r="E56" s="100"/>
      <c r="F56" s="101"/>
      <c r="G56" s="276"/>
      <c r="H56" s="37">
        <f>SUM(H55)</f>
        <v>474.58</v>
      </c>
    </row>
    <row r="57" spans="1:8" ht="12.75">
      <c r="A57" s="98"/>
      <c r="B57" s="98"/>
      <c r="C57" s="35"/>
      <c r="D57" s="100"/>
      <c r="E57" s="100"/>
      <c r="F57" s="101"/>
      <c r="G57" s="101"/>
      <c r="H57" s="10"/>
    </row>
    <row r="58" spans="1:8" ht="12.75">
      <c r="A58" s="67" t="s">
        <v>47</v>
      </c>
      <c r="B58" s="68"/>
      <c r="C58" s="69"/>
      <c r="D58" s="70"/>
      <c r="E58" s="70"/>
      <c r="F58" s="71"/>
      <c r="G58" s="72"/>
      <c r="H58" s="73"/>
    </row>
    <row r="59" spans="1:8" ht="12.75" customHeight="1">
      <c r="A59" s="74" t="s">
        <v>48</v>
      </c>
      <c r="B59" s="74" t="s">
        <v>48</v>
      </c>
      <c r="C59" s="75"/>
      <c r="D59" s="11" t="s">
        <v>49</v>
      </c>
      <c r="E59" s="74" t="s">
        <v>8</v>
      </c>
      <c r="F59" s="76" t="s">
        <v>9</v>
      </c>
      <c r="G59" s="17" t="s">
        <v>594</v>
      </c>
      <c r="H59" s="17"/>
    </row>
    <row r="60" spans="1:8" ht="12.75" customHeight="1">
      <c r="A60" s="77" t="s">
        <v>50</v>
      </c>
      <c r="B60" s="78" t="s">
        <v>51</v>
      </c>
      <c r="C60" s="79" t="s">
        <v>6</v>
      </c>
      <c r="D60" s="11"/>
      <c r="E60" s="77" t="s">
        <v>11</v>
      </c>
      <c r="F60" s="80" t="s">
        <v>52</v>
      </c>
      <c r="G60" s="81" t="s">
        <v>12</v>
      </c>
      <c r="H60" s="82" t="s">
        <v>13</v>
      </c>
    </row>
    <row r="61" spans="1:8" ht="12.75">
      <c r="A61" s="83" t="s">
        <v>53</v>
      </c>
      <c r="B61" s="78"/>
      <c r="C61" s="84"/>
      <c r="D61" s="11"/>
      <c r="E61" s="83" t="s">
        <v>14</v>
      </c>
      <c r="F61" s="85"/>
      <c r="G61" s="81"/>
      <c r="H61" s="82"/>
    </row>
    <row r="62" spans="1:8" ht="12.75">
      <c r="A62" s="22" t="s">
        <v>15</v>
      </c>
      <c r="B62" s="86"/>
      <c r="C62" s="87" t="s">
        <v>54</v>
      </c>
      <c r="D62" s="88" t="s">
        <v>55</v>
      </c>
      <c r="E62" s="31"/>
      <c r="F62" s="31"/>
      <c r="G62" s="28">
        <v>0</v>
      </c>
      <c r="H62" s="28">
        <v>0</v>
      </c>
    </row>
    <row r="63" spans="1:8" ht="12.75">
      <c r="A63" s="22" t="s">
        <v>15</v>
      </c>
      <c r="B63" s="86">
        <v>15</v>
      </c>
      <c r="C63" s="89" t="s">
        <v>56</v>
      </c>
      <c r="D63" s="88"/>
      <c r="E63" s="31">
        <v>47.94</v>
      </c>
      <c r="F63" s="90">
        <v>589.9813763839999</v>
      </c>
      <c r="G63" s="28">
        <v>3.65</v>
      </c>
      <c r="H63" s="28">
        <f aca="true" t="shared" si="0" ref="H63:H68">ROUND(F63*G63,2)</f>
        <v>2153.43</v>
      </c>
    </row>
    <row r="64" spans="1:8" ht="12.75">
      <c r="A64" s="22" t="s">
        <v>15</v>
      </c>
      <c r="B64" s="86">
        <v>16</v>
      </c>
      <c r="C64" s="89" t="s">
        <v>57</v>
      </c>
      <c r="D64" s="88"/>
      <c r="E64" s="31">
        <v>60.97</v>
      </c>
      <c r="F64" s="90">
        <v>631.2994127360001</v>
      </c>
      <c r="G64" s="28">
        <v>5</v>
      </c>
      <c r="H64" s="28">
        <f t="shared" si="0"/>
        <v>3156.5</v>
      </c>
    </row>
    <row r="65" spans="1:8" ht="12.75">
      <c r="A65" s="22" t="s">
        <v>15</v>
      </c>
      <c r="B65" s="86">
        <v>17</v>
      </c>
      <c r="C65" s="89" t="s">
        <v>58</v>
      </c>
      <c r="D65" s="88"/>
      <c r="E65" s="31">
        <v>82.53</v>
      </c>
      <c r="F65" s="90">
        <v>684.5120802560001</v>
      </c>
      <c r="G65" s="28">
        <v>15</v>
      </c>
      <c r="H65" s="28">
        <f t="shared" si="0"/>
        <v>10267.68</v>
      </c>
    </row>
    <row r="66" spans="1:8" ht="12.75">
      <c r="A66" s="22" t="s">
        <v>15</v>
      </c>
      <c r="B66" s="86">
        <v>18</v>
      </c>
      <c r="C66" s="89" t="s">
        <v>59</v>
      </c>
      <c r="D66" s="88"/>
      <c r="E66" s="31">
        <v>171.46</v>
      </c>
      <c r="F66" s="90">
        <v>815.378316608</v>
      </c>
      <c r="G66" s="28">
        <v>24</v>
      </c>
      <c r="H66" s="28">
        <f t="shared" si="0"/>
        <v>19569.08</v>
      </c>
    </row>
    <row r="67" spans="1:8" ht="12.75">
      <c r="A67" s="22" t="s">
        <v>15</v>
      </c>
      <c r="B67" s="86">
        <v>19</v>
      </c>
      <c r="C67" s="89" t="s">
        <v>60</v>
      </c>
      <c r="D67" s="88"/>
      <c r="E67" s="31">
        <v>177.05</v>
      </c>
      <c r="F67" s="90">
        <v>849.762584128</v>
      </c>
      <c r="G67" s="28">
        <v>16</v>
      </c>
      <c r="H67" s="28">
        <f t="shared" si="0"/>
        <v>13596.2</v>
      </c>
    </row>
    <row r="68" spans="1:8" ht="12.75">
      <c r="A68" s="22" t="s">
        <v>15</v>
      </c>
      <c r="B68" s="86">
        <v>20</v>
      </c>
      <c r="C68" s="89" t="s">
        <v>61</v>
      </c>
      <c r="D68" s="88"/>
      <c r="E68" s="31">
        <v>199.87</v>
      </c>
      <c r="F68" s="90">
        <v>902.61662048</v>
      </c>
      <c r="G68" s="28">
        <v>28</v>
      </c>
      <c r="H68" s="28">
        <f t="shared" si="0"/>
        <v>25273.27</v>
      </c>
    </row>
    <row r="69" spans="1:8" ht="12.75">
      <c r="A69" s="22" t="s">
        <v>15</v>
      </c>
      <c r="B69" s="86"/>
      <c r="C69" s="87" t="s">
        <v>65</v>
      </c>
      <c r="D69" s="88" t="s">
        <v>55</v>
      </c>
      <c r="E69" s="31"/>
      <c r="F69" s="31"/>
      <c r="G69" s="26"/>
      <c r="H69" s="165"/>
    </row>
    <row r="70" spans="1:8" ht="12.75">
      <c r="A70" s="22" t="s">
        <v>15</v>
      </c>
      <c r="B70" s="86">
        <v>32</v>
      </c>
      <c r="C70" s="89" t="s">
        <v>66</v>
      </c>
      <c r="D70" s="88"/>
      <c r="E70" s="31">
        <v>659.42</v>
      </c>
      <c r="F70" s="90">
        <v>1096.9355272640003</v>
      </c>
      <c r="G70" s="28">
        <v>4</v>
      </c>
      <c r="H70" s="28">
        <f>ROUND(F70*G70,2)</f>
        <v>4387.74</v>
      </c>
    </row>
    <row r="71" spans="1:8" ht="12.75">
      <c r="A71" s="22" t="s">
        <v>15</v>
      </c>
      <c r="B71" s="86">
        <v>35</v>
      </c>
      <c r="C71" s="87" t="s">
        <v>68</v>
      </c>
      <c r="D71" s="88" t="s">
        <v>69</v>
      </c>
      <c r="E71" s="31">
        <v>13.1</v>
      </c>
      <c r="F71" s="90">
        <v>148.86607922</v>
      </c>
      <c r="G71" s="28">
        <v>1</v>
      </c>
      <c r="H71" s="28">
        <f>ROUND(F71*G71,2)</f>
        <v>148.87</v>
      </c>
    </row>
    <row r="72" spans="1:8" ht="12.75">
      <c r="A72" s="22" t="s">
        <v>15</v>
      </c>
      <c r="B72" s="86"/>
      <c r="C72" s="87" t="s">
        <v>70</v>
      </c>
      <c r="D72" s="88" t="s">
        <v>71</v>
      </c>
      <c r="E72" s="31"/>
      <c r="F72" s="31"/>
      <c r="G72" s="26"/>
      <c r="H72" s="165"/>
    </row>
    <row r="73" spans="1:8" ht="12.75">
      <c r="A73" s="22" t="s">
        <v>15</v>
      </c>
      <c r="B73" s="86">
        <v>40</v>
      </c>
      <c r="C73" s="89" t="s">
        <v>72</v>
      </c>
      <c r="D73" s="88"/>
      <c r="E73" s="31">
        <v>70.92</v>
      </c>
      <c r="F73" s="90">
        <v>217.09327922</v>
      </c>
      <c r="G73" s="28">
        <v>2</v>
      </c>
      <c r="H73" s="28">
        <f>ROUND(F73*G73,2)</f>
        <v>434.19</v>
      </c>
    </row>
    <row r="74" spans="1:8" ht="12.75">
      <c r="A74" s="22" t="s">
        <v>15</v>
      </c>
      <c r="B74" s="86"/>
      <c r="C74" s="87" t="s">
        <v>73</v>
      </c>
      <c r="D74" s="88" t="s">
        <v>33</v>
      </c>
      <c r="E74" s="31"/>
      <c r="F74" s="31"/>
      <c r="G74" s="26"/>
      <c r="H74" s="164"/>
    </row>
    <row r="75" spans="1:8" ht="12.75">
      <c r="A75" s="22" t="s">
        <v>15</v>
      </c>
      <c r="B75" s="86">
        <v>48</v>
      </c>
      <c r="C75" s="89" t="s">
        <v>75</v>
      </c>
      <c r="D75" s="88"/>
      <c r="E75" s="31">
        <v>1773.27</v>
      </c>
      <c r="F75" s="90">
        <v>2838.925960704</v>
      </c>
      <c r="G75" s="28">
        <v>2</v>
      </c>
      <c r="H75" s="28">
        <f aca="true" t="shared" si="1" ref="H75:H86">ROUND(F75*G75,2)</f>
        <v>5677.85</v>
      </c>
    </row>
    <row r="76" spans="1:8" ht="12.75">
      <c r="A76" s="22" t="s">
        <v>15</v>
      </c>
      <c r="B76" s="86">
        <v>53</v>
      </c>
      <c r="C76" s="87" t="s">
        <v>78</v>
      </c>
      <c r="D76" s="88" t="s">
        <v>33</v>
      </c>
      <c r="E76" s="31">
        <v>92.22</v>
      </c>
      <c r="F76" s="90">
        <v>237.400690416</v>
      </c>
      <c r="G76" s="28">
        <v>12</v>
      </c>
      <c r="H76" s="28">
        <f t="shared" si="1"/>
        <v>2848.81</v>
      </c>
    </row>
    <row r="77" spans="1:8" ht="12.75">
      <c r="A77" s="22" t="s">
        <v>15</v>
      </c>
      <c r="B77" s="86">
        <v>54</v>
      </c>
      <c r="C77" s="87" t="s">
        <v>79</v>
      </c>
      <c r="D77" s="88" t="s">
        <v>33</v>
      </c>
      <c r="E77" s="31">
        <v>245.01</v>
      </c>
      <c r="F77" s="90">
        <v>417.69189041600004</v>
      </c>
      <c r="G77" s="28">
        <v>4</v>
      </c>
      <c r="H77" s="28">
        <f t="shared" si="1"/>
        <v>1670.77</v>
      </c>
    </row>
    <row r="78" spans="1:8" ht="12.75">
      <c r="A78" s="38" t="s">
        <v>15</v>
      </c>
      <c r="B78" s="86">
        <v>66</v>
      </c>
      <c r="C78" s="87" t="s">
        <v>84</v>
      </c>
      <c r="D78" s="88" t="s">
        <v>33</v>
      </c>
      <c r="E78" s="31">
        <v>21.59</v>
      </c>
      <c r="F78" s="90">
        <v>116.40959925199999</v>
      </c>
      <c r="G78" s="28">
        <v>11</v>
      </c>
      <c r="H78" s="28">
        <f t="shared" si="1"/>
        <v>1280.51</v>
      </c>
    </row>
    <row r="79" spans="1:8" ht="12.75">
      <c r="A79" s="38" t="s">
        <v>15</v>
      </c>
      <c r="B79" s="92">
        <v>67</v>
      </c>
      <c r="C79" s="87" t="s">
        <v>85</v>
      </c>
      <c r="D79" s="88" t="s">
        <v>33</v>
      </c>
      <c r="E79" s="31">
        <v>11.31</v>
      </c>
      <c r="F79" s="90">
        <v>48.59463285600002</v>
      </c>
      <c r="G79" s="28">
        <v>46</v>
      </c>
      <c r="H79" s="28">
        <f t="shared" si="1"/>
        <v>2235.35</v>
      </c>
    </row>
    <row r="80" spans="1:8" ht="12.75">
      <c r="A80" s="38" t="s">
        <v>15</v>
      </c>
      <c r="B80" s="92">
        <v>91</v>
      </c>
      <c r="C80" s="87" t="s">
        <v>92</v>
      </c>
      <c r="D80" s="93" t="s">
        <v>41</v>
      </c>
      <c r="E80" s="59"/>
      <c r="F80" s="90">
        <v>99.50326330000001</v>
      </c>
      <c r="G80" s="28">
        <v>12</v>
      </c>
      <c r="H80" s="28">
        <f t="shared" si="1"/>
        <v>1194.04</v>
      </c>
    </row>
    <row r="81" spans="1:8" ht="12.75">
      <c r="A81" s="38" t="s">
        <v>15</v>
      </c>
      <c r="B81" s="86">
        <v>92</v>
      </c>
      <c r="C81" s="87" t="s">
        <v>93</v>
      </c>
      <c r="D81" s="93" t="s">
        <v>41</v>
      </c>
      <c r="E81" s="59">
        <v>114.06</v>
      </c>
      <c r="F81" s="90">
        <v>612.21606384</v>
      </c>
      <c r="G81" s="28">
        <v>2</v>
      </c>
      <c r="H81" s="28">
        <f t="shared" si="1"/>
        <v>1224.43</v>
      </c>
    </row>
    <row r="82" spans="1:8" ht="12.75">
      <c r="A82" s="38" t="s">
        <v>15</v>
      </c>
      <c r="B82" s="92">
        <v>93</v>
      </c>
      <c r="C82" s="87" t="s">
        <v>94</v>
      </c>
      <c r="D82" s="93" t="s">
        <v>95</v>
      </c>
      <c r="E82" s="59">
        <v>295.37</v>
      </c>
      <c r="F82" s="90">
        <v>492.3745874</v>
      </c>
      <c r="G82" s="28">
        <v>2</v>
      </c>
      <c r="H82" s="28">
        <f t="shared" si="1"/>
        <v>984.75</v>
      </c>
    </row>
    <row r="83" spans="1:8" ht="12.75">
      <c r="A83" s="38" t="s">
        <v>96</v>
      </c>
      <c r="B83" s="94">
        <v>111</v>
      </c>
      <c r="C83" s="29" t="s">
        <v>99</v>
      </c>
      <c r="D83" s="30" t="s">
        <v>100</v>
      </c>
      <c r="E83" s="95"/>
      <c r="F83" s="90"/>
      <c r="G83" s="28">
        <v>0</v>
      </c>
      <c r="H83" s="28">
        <f t="shared" si="1"/>
        <v>0</v>
      </c>
    </row>
    <row r="84" spans="1:8" ht="12.75">
      <c r="A84" s="38" t="s">
        <v>96</v>
      </c>
      <c r="B84" s="94">
        <v>112</v>
      </c>
      <c r="C84" s="96" t="s">
        <v>101</v>
      </c>
      <c r="D84" s="30" t="s">
        <v>102</v>
      </c>
      <c r="E84" s="95">
        <v>12.03</v>
      </c>
      <c r="F84" s="90">
        <v>127.68838868200002</v>
      </c>
      <c r="G84" s="28">
        <v>11</v>
      </c>
      <c r="H84" s="28">
        <f t="shared" si="1"/>
        <v>1404.57</v>
      </c>
    </row>
    <row r="85" spans="1:8" ht="12.75">
      <c r="A85" s="38" t="s">
        <v>96</v>
      </c>
      <c r="B85" s="94"/>
      <c r="C85" s="29" t="s">
        <v>103</v>
      </c>
      <c r="D85" s="30"/>
      <c r="E85" s="95"/>
      <c r="F85" s="95">
        <v>206.96678766400004</v>
      </c>
      <c r="G85" s="28">
        <v>178.64</v>
      </c>
      <c r="H85" s="28">
        <f t="shared" si="1"/>
        <v>36972.55</v>
      </c>
    </row>
    <row r="86" spans="1:8" ht="12.75">
      <c r="A86" s="38" t="s">
        <v>15</v>
      </c>
      <c r="B86" s="86">
        <v>133</v>
      </c>
      <c r="C86" s="87" t="s">
        <v>111</v>
      </c>
      <c r="D86" s="93" t="s">
        <v>41</v>
      </c>
      <c r="E86" s="59">
        <v>0</v>
      </c>
      <c r="F86" s="40">
        <v>1726.0567578</v>
      </c>
      <c r="G86" s="28">
        <v>3</v>
      </c>
      <c r="H86" s="28">
        <f t="shared" si="1"/>
        <v>5178.17</v>
      </c>
    </row>
    <row r="87" spans="1:8" ht="12.75">
      <c r="A87" s="97"/>
      <c r="B87" s="98"/>
      <c r="C87" s="99"/>
      <c r="D87" s="100"/>
      <c r="E87" s="2"/>
      <c r="F87" s="40"/>
      <c r="G87" s="101"/>
      <c r="H87" s="37">
        <f>SUM(H63:H86)</f>
        <v>139658.76000000004</v>
      </c>
    </row>
    <row r="88" spans="1:8" ht="12.75">
      <c r="A88" s="97"/>
      <c r="B88" s="98"/>
      <c r="C88" s="35"/>
      <c r="D88" s="100"/>
      <c r="E88" s="2"/>
      <c r="F88" s="2"/>
      <c r="G88" s="101"/>
      <c r="H88" s="10"/>
    </row>
    <row r="89" spans="1:8" ht="12.75">
      <c r="A89" s="97"/>
      <c r="B89" s="98"/>
      <c r="C89" s="179"/>
      <c r="D89" s="98"/>
      <c r="E89" s="2"/>
      <c r="F89" s="2"/>
      <c r="G89" s="177"/>
      <c r="H89" s="178"/>
    </row>
    <row r="90" spans="1:8" ht="12.75">
      <c r="A90" s="67" t="s">
        <v>112</v>
      </c>
      <c r="B90" s="68"/>
      <c r="C90" s="69"/>
      <c r="D90" s="70"/>
      <c r="E90" s="70"/>
      <c r="F90" s="71"/>
      <c r="G90" s="100"/>
      <c r="H90" s="73"/>
    </row>
    <row r="91" spans="1:8" ht="12.75" customHeight="1">
      <c r="A91" s="74" t="s">
        <v>48</v>
      </c>
      <c r="B91" s="74" t="s">
        <v>48</v>
      </c>
      <c r="C91" s="75"/>
      <c r="D91" s="11" t="s">
        <v>49</v>
      </c>
      <c r="E91" s="74" t="s">
        <v>8</v>
      </c>
      <c r="F91" s="102" t="s">
        <v>9</v>
      </c>
      <c r="G91" s="17" t="s">
        <v>585</v>
      </c>
      <c r="H91" s="17"/>
    </row>
    <row r="92" spans="1:8" ht="12.75" customHeight="1">
      <c r="A92" s="77" t="s">
        <v>50</v>
      </c>
      <c r="B92" s="78" t="s">
        <v>51</v>
      </c>
      <c r="C92" s="79" t="s">
        <v>6</v>
      </c>
      <c r="D92" s="11"/>
      <c r="E92" s="77" t="s">
        <v>11</v>
      </c>
      <c r="F92" s="103" t="s">
        <v>52</v>
      </c>
      <c r="G92" s="81" t="s">
        <v>12</v>
      </c>
      <c r="H92" s="82" t="s">
        <v>13</v>
      </c>
    </row>
    <row r="93" spans="1:8" ht="12.75">
      <c r="A93" s="83" t="s">
        <v>53</v>
      </c>
      <c r="B93" s="78"/>
      <c r="C93" s="84"/>
      <c r="D93" s="11"/>
      <c r="E93" s="83" t="s">
        <v>14</v>
      </c>
      <c r="F93" s="104"/>
      <c r="G93" s="81"/>
      <c r="H93" s="82"/>
    </row>
    <row r="94" spans="1:8" ht="12.75">
      <c r="A94" s="38" t="s">
        <v>21</v>
      </c>
      <c r="B94" s="92">
        <v>29</v>
      </c>
      <c r="C94" s="87" t="s">
        <v>235</v>
      </c>
      <c r="D94" s="88" t="s">
        <v>126</v>
      </c>
      <c r="E94" s="31">
        <v>38.51</v>
      </c>
      <c r="F94" s="31">
        <v>195.24431811199997</v>
      </c>
      <c r="G94" s="28">
        <v>1.8</v>
      </c>
      <c r="H94" s="28">
        <f aca="true" t="shared" si="2" ref="H94:H99">ROUND(F94*G94,2)</f>
        <v>351.44</v>
      </c>
    </row>
    <row r="95" spans="1:8" ht="12.75">
      <c r="A95" s="38" t="s">
        <v>21</v>
      </c>
      <c r="B95" s="92">
        <v>30</v>
      </c>
      <c r="C95" s="87" t="s">
        <v>236</v>
      </c>
      <c r="D95" s="88" t="s">
        <v>167</v>
      </c>
      <c r="E95" s="31">
        <v>77.92</v>
      </c>
      <c r="F95" s="31">
        <v>154.526463172</v>
      </c>
      <c r="G95" s="28">
        <v>3.4</v>
      </c>
      <c r="H95" s="28">
        <f t="shared" si="2"/>
        <v>525.39</v>
      </c>
    </row>
    <row r="96" spans="1:8" ht="12.75">
      <c r="A96" s="38" t="s">
        <v>21</v>
      </c>
      <c r="B96" s="92">
        <v>52</v>
      </c>
      <c r="C96" s="87" t="s">
        <v>575</v>
      </c>
      <c r="D96" s="88" t="s">
        <v>116</v>
      </c>
      <c r="E96" s="40">
        <v>235.55</v>
      </c>
      <c r="F96" s="40">
        <v>306.45</v>
      </c>
      <c r="G96" s="28">
        <v>24</v>
      </c>
      <c r="H96" s="28">
        <f>ROUND(F96*G96,2)</f>
        <v>7354.8</v>
      </c>
    </row>
    <row r="97" spans="1:8" ht="12.75">
      <c r="A97" s="38" t="s">
        <v>21</v>
      </c>
      <c r="B97" s="86">
        <v>61</v>
      </c>
      <c r="C97" s="29" t="s">
        <v>241</v>
      </c>
      <c r="D97" s="30" t="s">
        <v>242</v>
      </c>
      <c r="E97" s="95"/>
      <c r="F97" s="95">
        <v>71.736375392</v>
      </c>
      <c r="G97" s="28">
        <v>17</v>
      </c>
      <c r="H97" s="28">
        <f t="shared" si="2"/>
        <v>1219.52</v>
      </c>
    </row>
    <row r="98" spans="1:8" ht="12.75">
      <c r="A98" s="38" t="s">
        <v>21</v>
      </c>
      <c r="B98" s="86">
        <v>63</v>
      </c>
      <c r="C98" s="29" t="s">
        <v>393</v>
      </c>
      <c r="D98" s="30" t="s">
        <v>118</v>
      </c>
      <c r="E98" s="95"/>
      <c r="F98" s="95">
        <v>1150.87598784</v>
      </c>
      <c r="G98" s="28">
        <v>0.5</v>
      </c>
      <c r="H98" s="28">
        <f t="shared" si="2"/>
        <v>575.44</v>
      </c>
    </row>
    <row r="99" spans="1:8" ht="12.75">
      <c r="A99" s="22"/>
      <c r="B99" s="86"/>
      <c r="C99" s="105"/>
      <c r="D99" s="115"/>
      <c r="E99" s="40"/>
      <c r="F99" s="40">
        <v>526.796011758</v>
      </c>
      <c r="G99" s="28">
        <v>6</v>
      </c>
      <c r="H99" s="28">
        <f t="shared" si="2"/>
        <v>3160.78</v>
      </c>
    </row>
    <row r="100" spans="1:8" ht="12.75">
      <c r="A100" s="98"/>
      <c r="B100" s="98"/>
      <c r="C100" s="42" t="s">
        <v>19</v>
      </c>
      <c r="D100" s="106"/>
      <c r="E100" s="2"/>
      <c r="F100" s="2"/>
      <c r="G100" s="107"/>
      <c r="H100" s="108">
        <f>SUM(H94:H99)</f>
        <v>13187.370000000003</v>
      </c>
    </row>
    <row r="101" spans="1:8" ht="12.75">
      <c r="A101" s="265"/>
      <c r="B101" s="238"/>
      <c r="C101" s="319"/>
      <c r="D101" s="238"/>
      <c r="E101" s="265"/>
      <c r="F101" s="149"/>
      <c r="G101" s="320"/>
      <c r="H101" s="321"/>
    </row>
    <row r="102" spans="1:8" ht="12.75">
      <c r="A102" s="100"/>
      <c r="B102" s="98"/>
      <c r="C102" s="180"/>
      <c r="D102" s="114"/>
      <c r="E102" s="114"/>
      <c r="F102" s="57"/>
      <c r="G102" s="57"/>
      <c r="H102" s="58"/>
    </row>
    <row r="103" spans="1:8" ht="12.75">
      <c r="A103" s="67" t="s">
        <v>122</v>
      </c>
      <c r="B103" s="68"/>
      <c r="C103" s="69"/>
      <c r="D103" s="70"/>
      <c r="E103" s="70"/>
      <c r="F103" s="109"/>
      <c r="G103" s="110"/>
      <c r="H103" s="111"/>
    </row>
    <row r="104" spans="1:8" ht="13.5" customHeight="1">
      <c r="A104" s="74" t="s">
        <v>48</v>
      </c>
      <c r="B104" s="74" t="s">
        <v>48</v>
      </c>
      <c r="C104" s="75"/>
      <c r="D104" s="11" t="s">
        <v>49</v>
      </c>
      <c r="E104" s="74" t="s">
        <v>8</v>
      </c>
      <c r="F104" s="102" t="s">
        <v>9</v>
      </c>
      <c r="G104" s="17" t="s">
        <v>594</v>
      </c>
      <c r="H104" s="17"/>
    </row>
    <row r="105" spans="1:8" ht="12.75" customHeight="1">
      <c r="A105" s="77" t="s">
        <v>50</v>
      </c>
      <c r="B105" s="78" t="s">
        <v>51</v>
      </c>
      <c r="C105" s="79" t="s">
        <v>6</v>
      </c>
      <c r="D105" s="11"/>
      <c r="E105" s="77" t="s">
        <v>11</v>
      </c>
      <c r="F105" s="103" t="s">
        <v>52</v>
      </c>
      <c r="G105" s="81" t="s">
        <v>12</v>
      </c>
      <c r="H105" s="82" t="s">
        <v>13</v>
      </c>
    </row>
    <row r="106" spans="1:8" ht="12.75">
      <c r="A106" s="83" t="s">
        <v>53</v>
      </c>
      <c r="B106" s="78"/>
      <c r="C106" s="84"/>
      <c r="D106" s="11"/>
      <c r="E106" s="83" t="s">
        <v>14</v>
      </c>
      <c r="F106" s="104"/>
      <c r="G106" s="81"/>
      <c r="H106" s="82"/>
    </row>
    <row r="107" spans="1:8" ht="12.75">
      <c r="A107" s="112" t="s">
        <v>25</v>
      </c>
      <c r="B107" s="113">
        <v>5</v>
      </c>
      <c r="C107" s="87" t="s">
        <v>394</v>
      </c>
      <c r="D107" s="88" t="s">
        <v>395</v>
      </c>
      <c r="E107" s="31">
        <v>2.66</v>
      </c>
      <c r="F107" s="31">
        <v>120.89920445200002</v>
      </c>
      <c r="G107" s="28">
        <v>3</v>
      </c>
      <c r="H107" s="28">
        <f aca="true" t="shared" si="3" ref="H107:H112">ROUND(F107*G107,2)</f>
        <v>362.7</v>
      </c>
    </row>
    <row r="108" spans="1:8" ht="12.75">
      <c r="A108" s="112" t="s">
        <v>25</v>
      </c>
      <c r="B108" s="114"/>
      <c r="C108" s="87" t="s">
        <v>127</v>
      </c>
      <c r="D108" s="88"/>
      <c r="E108" s="40"/>
      <c r="F108" s="40"/>
      <c r="G108" s="28">
        <v>0</v>
      </c>
      <c r="H108" s="28">
        <f t="shared" si="3"/>
        <v>0</v>
      </c>
    </row>
    <row r="109" spans="1:8" ht="12.75">
      <c r="A109" s="112" t="s">
        <v>25</v>
      </c>
      <c r="B109" s="113">
        <v>61</v>
      </c>
      <c r="C109" s="89" t="s">
        <v>130</v>
      </c>
      <c r="D109" s="88" t="s">
        <v>129</v>
      </c>
      <c r="E109" s="40">
        <v>43.43</v>
      </c>
      <c r="F109" s="40">
        <v>106.94960504</v>
      </c>
      <c r="G109" s="28">
        <v>1</v>
      </c>
      <c r="H109" s="28">
        <f t="shared" si="3"/>
        <v>106.95</v>
      </c>
    </row>
    <row r="110" spans="1:8" ht="12.75">
      <c r="A110" s="112" t="s">
        <v>25</v>
      </c>
      <c r="B110" s="91">
        <v>134</v>
      </c>
      <c r="C110" s="29" t="s">
        <v>216</v>
      </c>
      <c r="D110" s="30" t="s">
        <v>217</v>
      </c>
      <c r="E110" s="95"/>
      <c r="F110" s="95">
        <v>47.699473864000005</v>
      </c>
      <c r="G110" s="28">
        <v>48</v>
      </c>
      <c r="H110" s="28">
        <f t="shared" si="3"/>
        <v>2289.57</v>
      </c>
    </row>
    <row r="111" spans="1:8" ht="12.75">
      <c r="A111" s="112" t="s">
        <v>25</v>
      </c>
      <c r="B111" s="91">
        <v>137</v>
      </c>
      <c r="C111" s="105" t="s">
        <v>218</v>
      </c>
      <c r="D111" s="88" t="s">
        <v>219</v>
      </c>
      <c r="E111" s="31"/>
      <c r="F111" s="31">
        <v>16.591121344</v>
      </c>
      <c r="G111" s="28">
        <v>2.6</v>
      </c>
      <c r="H111" s="28">
        <f t="shared" si="3"/>
        <v>43.14</v>
      </c>
    </row>
    <row r="112" spans="1:8" ht="12.75">
      <c r="A112" s="112" t="s">
        <v>25</v>
      </c>
      <c r="B112" s="91">
        <v>138</v>
      </c>
      <c r="C112" s="105" t="s">
        <v>220</v>
      </c>
      <c r="D112" s="88" t="s">
        <v>221</v>
      </c>
      <c r="E112" s="31">
        <v>37.84</v>
      </c>
      <c r="F112" s="31">
        <v>88.48777544800002</v>
      </c>
      <c r="G112" s="28">
        <v>2.6</v>
      </c>
      <c r="H112" s="28">
        <f t="shared" si="3"/>
        <v>230.07</v>
      </c>
    </row>
    <row r="113" spans="1:8" ht="12.75">
      <c r="A113" s="100"/>
      <c r="B113" s="98"/>
      <c r="C113" s="42"/>
      <c r="D113" s="106"/>
      <c r="E113" s="2"/>
      <c r="F113" s="2"/>
      <c r="G113" s="107"/>
      <c r="H113" s="108">
        <f>SUM(H107:H112)</f>
        <v>3032.43</v>
      </c>
    </row>
    <row r="114" spans="1:8" ht="12.75">
      <c r="A114" s="257"/>
      <c r="B114" s="257"/>
      <c r="C114" s="257"/>
      <c r="D114" s="257"/>
      <c r="E114" s="257"/>
      <c r="F114" s="2"/>
      <c r="G114" s="107"/>
      <c r="H114" s="48"/>
    </row>
    <row r="115" spans="1:8" ht="12.75">
      <c r="A115" s="98"/>
      <c r="B115" s="98"/>
      <c r="C115" s="118" t="s">
        <v>30</v>
      </c>
      <c r="D115" s="119"/>
      <c r="E115" s="2"/>
      <c r="F115" s="2"/>
      <c r="G115" s="120"/>
      <c r="H115" s="111"/>
    </row>
    <row r="116" spans="1:8" ht="12.75" customHeight="1">
      <c r="A116" s="74" t="s">
        <v>48</v>
      </c>
      <c r="B116" s="74" t="s">
        <v>48</v>
      </c>
      <c r="C116" s="75"/>
      <c r="D116" s="11" t="s">
        <v>49</v>
      </c>
      <c r="E116" s="74" t="s">
        <v>8</v>
      </c>
      <c r="F116" s="102" t="s">
        <v>9</v>
      </c>
      <c r="G116" s="17" t="s">
        <v>594</v>
      </c>
      <c r="H116" s="17"/>
    </row>
    <row r="117" spans="1:8" ht="12.75" customHeight="1">
      <c r="A117" s="77" t="s">
        <v>50</v>
      </c>
      <c r="B117" s="78" t="s">
        <v>51</v>
      </c>
      <c r="C117" s="79" t="s">
        <v>6</v>
      </c>
      <c r="D117" s="11"/>
      <c r="E117" s="77" t="s">
        <v>11</v>
      </c>
      <c r="F117" s="103" t="s">
        <v>52</v>
      </c>
      <c r="G117" s="81" t="s">
        <v>12</v>
      </c>
      <c r="H117" s="82" t="s">
        <v>13</v>
      </c>
    </row>
    <row r="118" spans="1:8" ht="12.75">
      <c r="A118" s="83" t="s">
        <v>53</v>
      </c>
      <c r="B118" s="78"/>
      <c r="C118" s="84"/>
      <c r="D118" s="11"/>
      <c r="E118" s="83" t="s">
        <v>14</v>
      </c>
      <c r="F118" s="104"/>
      <c r="G118" s="81"/>
      <c r="H118" s="82"/>
    </row>
    <row r="119" spans="1:8" ht="12.75">
      <c r="A119" s="112" t="s">
        <v>31</v>
      </c>
      <c r="B119" s="113"/>
      <c r="C119" s="87" t="s">
        <v>140</v>
      </c>
      <c r="D119" s="88"/>
      <c r="E119" s="31"/>
      <c r="F119" s="31"/>
      <c r="G119" s="26"/>
      <c r="H119" s="121"/>
    </row>
    <row r="120" spans="1:8" ht="12.75">
      <c r="A120" s="112" t="s">
        <v>31</v>
      </c>
      <c r="B120" s="113">
        <v>1</v>
      </c>
      <c r="C120" s="89" t="s">
        <v>141</v>
      </c>
      <c r="D120" s="88" t="s">
        <v>142</v>
      </c>
      <c r="E120" s="31">
        <v>61.99</v>
      </c>
      <c r="F120" s="31">
        <v>121.02360538</v>
      </c>
      <c r="G120" s="28">
        <v>26</v>
      </c>
      <c r="H120" s="28">
        <f aca="true" t="shared" si="4" ref="H120:H131">ROUND(F120*G120,2)</f>
        <v>3146.61</v>
      </c>
    </row>
    <row r="121" spans="1:8" ht="12.75">
      <c r="A121" s="295" t="s">
        <v>31</v>
      </c>
      <c r="B121" s="125">
        <v>3</v>
      </c>
      <c r="C121" s="296" t="s">
        <v>452</v>
      </c>
      <c r="D121" s="209" t="s">
        <v>33</v>
      </c>
      <c r="E121" s="26">
        <v>1320.11</v>
      </c>
      <c r="F121" s="26">
        <v>1499.54</v>
      </c>
      <c r="G121" s="28">
        <v>30</v>
      </c>
      <c r="H121" s="28">
        <f t="shared" si="4"/>
        <v>44986.2</v>
      </c>
    </row>
    <row r="122" spans="1:8" ht="12.75">
      <c r="A122" s="112" t="s">
        <v>31</v>
      </c>
      <c r="B122" s="113">
        <v>5</v>
      </c>
      <c r="C122" s="87" t="s">
        <v>146</v>
      </c>
      <c r="D122" s="88" t="s">
        <v>33</v>
      </c>
      <c r="E122" s="31">
        <v>112.91</v>
      </c>
      <c r="F122" s="31">
        <v>358.333499442</v>
      </c>
      <c r="G122" s="28">
        <v>1</v>
      </c>
      <c r="H122" s="28">
        <f t="shared" si="4"/>
        <v>358.33</v>
      </c>
    </row>
    <row r="123" spans="1:8" ht="12.75">
      <c r="A123" s="112" t="s">
        <v>31</v>
      </c>
      <c r="B123" s="113">
        <v>9</v>
      </c>
      <c r="C123" s="87" t="s">
        <v>223</v>
      </c>
      <c r="D123" s="88" t="s">
        <v>149</v>
      </c>
      <c r="E123" s="31">
        <v>26.26</v>
      </c>
      <c r="F123" s="31">
        <v>70.88112745800001</v>
      </c>
      <c r="G123" s="28">
        <v>4</v>
      </c>
      <c r="H123" s="28">
        <f t="shared" si="4"/>
        <v>283.52</v>
      </c>
    </row>
    <row r="124" spans="1:8" ht="12.75">
      <c r="A124" s="112" t="s">
        <v>31</v>
      </c>
      <c r="B124" s="113">
        <v>16</v>
      </c>
      <c r="C124" s="87" t="s">
        <v>154</v>
      </c>
      <c r="D124" s="122" t="s">
        <v>33</v>
      </c>
      <c r="E124" s="40">
        <v>3991.38</v>
      </c>
      <c r="F124" s="123">
        <v>741.3549730940001</v>
      </c>
      <c r="G124" s="28">
        <v>60</v>
      </c>
      <c r="H124" s="28">
        <f t="shared" si="4"/>
        <v>44481.3</v>
      </c>
    </row>
    <row r="125" spans="1:8" ht="12.75">
      <c r="A125" s="112" t="s">
        <v>31</v>
      </c>
      <c r="B125" s="113">
        <v>17</v>
      </c>
      <c r="C125" s="87" t="s">
        <v>155</v>
      </c>
      <c r="D125" s="115" t="s">
        <v>156</v>
      </c>
      <c r="E125" s="124">
        <v>367.61</v>
      </c>
      <c r="F125" s="40">
        <v>515.855672912</v>
      </c>
      <c r="G125" s="28">
        <v>5</v>
      </c>
      <c r="H125" s="28">
        <f t="shared" si="4"/>
        <v>2579.28</v>
      </c>
    </row>
    <row r="126" spans="1:8" ht="12.75">
      <c r="A126" s="112" t="s">
        <v>31</v>
      </c>
      <c r="B126" s="113">
        <v>19</v>
      </c>
      <c r="C126" s="87" t="s">
        <v>224</v>
      </c>
      <c r="D126" s="88" t="s">
        <v>33</v>
      </c>
      <c r="E126" s="26">
        <v>154.06</v>
      </c>
      <c r="F126" s="31">
        <v>179.645565306</v>
      </c>
      <c r="G126" s="28">
        <v>7</v>
      </c>
      <c r="H126" s="28">
        <f t="shared" si="4"/>
        <v>1257.52</v>
      </c>
    </row>
    <row r="127" spans="1:8" ht="12.75">
      <c r="A127" s="112" t="s">
        <v>31</v>
      </c>
      <c r="B127" s="113">
        <v>20</v>
      </c>
      <c r="C127" s="87" t="s">
        <v>158</v>
      </c>
      <c r="D127" s="88" t="s">
        <v>33</v>
      </c>
      <c r="E127" s="26">
        <v>9.62</v>
      </c>
      <c r="F127" s="31">
        <v>30.872365306</v>
      </c>
      <c r="G127" s="28">
        <v>44</v>
      </c>
      <c r="H127" s="28">
        <f t="shared" si="4"/>
        <v>1358.38</v>
      </c>
    </row>
    <row r="128" spans="1:8" ht="12.75">
      <c r="A128" s="112" t="s">
        <v>31</v>
      </c>
      <c r="B128" s="113">
        <v>21</v>
      </c>
      <c r="C128" s="87" t="s">
        <v>159</v>
      </c>
      <c r="D128" s="88" t="s">
        <v>33</v>
      </c>
      <c r="E128" s="26">
        <v>66.53</v>
      </c>
      <c r="F128" s="31">
        <v>89.48966530599999</v>
      </c>
      <c r="G128" s="28">
        <v>7</v>
      </c>
      <c r="H128" s="28">
        <f t="shared" si="4"/>
        <v>626.43</v>
      </c>
    </row>
    <row r="129" spans="1:8" ht="12.75">
      <c r="A129" s="112" t="s">
        <v>31</v>
      </c>
      <c r="B129" s="113">
        <v>25</v>
      </c>
      <c r="C129" s="87" t="s">
        <v>403</v>
      </c>
      <c r="D129" s="88" t="s">
        <v>71</v>
      </c>
      <c r="E129" s="31"/>
      <c r="F129" s="31">
        <v>118.15940445200002</v>
      </c>
      <c r="G129" s="28">
        <v>2</v>
      </c>
      <c r="H129" s="28">
        <f t="shared" si="4"/>
        <v>236.32</v>
      </c>
    </row>
    <row r="130" spans="1:8" ht="12.75">
      <c r="A130" s="112" t="s">
        <v>31</v>
      </c>
      <c r="B130" s="113">
        <v>38</v>
      </c>
      <c r="C130" s="87" t="s">
        <v>160</v>
      </c>
      <c r="D130" s="88" t="s">
        <v>161</v>
      </c>
      <c r="E130" s="40">
        <v>1971.04</v>
      </c>
      <c r="F130" s="40">
        <v>2363.68564805</v>
      </c>
      <c r="G130" s="28">
        <v>1</v>
      </c>
      <c r="H130" s="28">
        <f t="shared" si="4"/>
        <v>2363.69</v>
      </c>
    </row>
    <row r="131" spans="1:8" ht="12.75">
      <c r="A131" s="112" t="s">
        <v>31</v>
      </c>
      <c r="B131" s="113">
        <v>52</v>
      </c>
      <c r="C131" s="87" t="s">
        <v>417</v>
      </c>
      <c r="D131" s="88" t="s">
        <v>33</v>
      </c>
      <c r="E131" s="31">
        <v>1312.86</v>
      </c>
      <c r="F131" s="31">
        <v>1497.0863602959998</v>
      </c>
      <c r="G131" s="28">
        <v>1</v>
      </c>
      <c r="H131" s="28">
        <f t="shared" si="4"/>
        <v>1497.09</v>
      </c>
    </row>
    <row r="132" spans="1:8" ht="12.75">
      <c r="A132" s="98"/>
      <c r="B132" s="98"/>
      <c r="C132" s="42" t="s">
        <v>19</v>
      </c>
      <c r="D132" s="106"/>
      <c r="E132" s="2"/>
      <c r="F132" s="2"/>
      <c r="G132" s="107"/>
      <c r="H132" s="108">
        <f>SUM(H120:H131)</f>
        <v>103174.67000000001</v>
      </c>
    </row>
    <row r="133" spans="1:8" ht="12.75">
      <c r="A133" s="98"/>
      <c r="B133" s="98"/>
      <c r="C133" s="42"/>
      <c r="D133" s="153"/>
      <c r="E133" s="153"/>
      <c r="F133" s="114"/>
      <c r="G133" s="114"/>
      <c r="H133" s="48"/>
    </row>
    <row r="134" spans="1:8" ht="12.75">
      <c r="A134" s="67" t="s">
        <v>162</v>
      </c>
      <c r="B134" s="68"/>
      <c r="C134" s="69"/>
      <c r="D134" s="70"/>
      <c r="E134" s="70"/>
      <c r="F134" s="109"/>
      <c r="G134" s="107"/>
      <c r="H134" s="48"/>
    </row>
    <row r="135" spans="1:8" ht="12.75" customHeight="1">
      <c r="A135" s="74" t="s">
        <v>48</v>
      </c>
      <c r="B135" s="74" t="s">
        <v>48</v>
      </c>
      <c r="C135" s="75"/>
      <c r="D135" s="11" t="s">
        <v>49</v>
      </c>
      <c r="E135" s="74" t="s">
        <v>8</v>
      </c>
      <c r="F135" s="102" t="s">
        <v>9</v>
      </c>
      <c r="G135" s="17" t="s">
        <v>594</v>
      </c>
      <c r="H135" s="17"/>
    </row>
    <row r="136" spans="1:8" ht="12.75" customHeight="1">
      <c r="A136" s="77" t="s">
        <v>50</v>
      </c>
      <c r="B136" s="78" t="s">
        <v>51</v>
      </c>
      <c r="C136" s="79" t="s">
        <v>6</v>
      </c>
      <c r="D136" s="11"/>
      <c r="E136" s="77" t="s">
        <v>11</v>
      </c>
      <c r="F136" s="103" t="s">
        <v>52</v>
      </c>
      <c r="G136" s="81" t="s">
        <v>12</v>
      </c>
      <c r="H136" s="82" t="s">
        <v>13</v>
      </c>
    </row>
    <row r="137" spans="1:8" ht="12.75">
      <c r="A137" s="83" t="s">
        <v>53</v>
      </c>
      <c r="B137" s="78"/>
      <c r="C137" s="84"/>
      <c r="D137" s="11"/>
      <c r="E137" s="83" t="s">
        <v>14</v>
      </c>
      <c r="F137" s="104"/>
      <c r="G137" s="81"/>
      <c r="H137" s="82"/>
    </row>
    <row r="138" spans="1:8" ht="12.75">
      <c r="A138" s="112" t="s">
        <v>163</v>
      </c>
      <c r="B138" s="113">
        <v>3</v>
      </c>
      <c r="C138" s="87" t="s">
        <v>280</v>
      </c>
      <c r="D138" s="88" t="s">
        <v>278</v>
      </c>
      <c r="E138" s="31"/>
      <c r="F138" s="31">
        <v>643.7220252000001</v>
      </c>
      <c r="G138" s="28"/>
      <c r="H138" s="28">
        <f>ROUND(F138*G138,2)</f>
        <v>0</v>
      </c>
    </row>
    <row r="139" spans="1:8" ht="12.75">
      <c r="A139" s="112" t="s">
        <v>163</v>
      </c>
      <c r="B139" s="91"/>
      <c r="C139" s="87" t="s">
        <v>168</v>
      </c>
      <c r="D139" s="93"/>
      <c r="E139" s="93"/>
      <c r="F139" s="40">
        <v>0</v>
      </c>
      <c r="G139" s="28">
        <v>0</v>
      </c>
      <c r="H139" s="28">
        <f>ROUND(F139*G139,2)</f>
        <v>0</v>
      </c>
    </row>
    <row r="140" spans="1:8" ht="12.75">
      <c r="A140" s="112" t="s">
        <v>163</v>
      </c>
      <c r="B140" s="91">
        <v>40</v>
      </c>
      <c r="C140" s="89" t="s">
        <v>250</v>
      </c>
      <c r="D140" s="93" t="s">
        <v>170</v>
      </c>
      <c r="E140" s="59">
        <v>4.12</v>
      </c>
      <c r="F140" s="40">
        <v>231.03342467399997</v>
      </c>
      <c r="G140" s="28">
        <v>1</v>
      </c>
      <c r="H140" s="28">
        <f>ROUND(F140*G140,2)</f>
        <v>231.03</v>
      </c>
    </row>
    <row r="141" spans="1:8" ht="12.75">
      <c r="A141" s="22"/>
      <c r="B141" s="86">
        <v>50</v>
      </c>
      <c r="C141" s="105" t="s">
        <v>407</v>
      </c>
      <c r="D141" s="93" t="s">
        <v>172</v>
      </c>
      <c r="E141" s="126">
        <v>13.01</v>
      </c>
      <c r="F141" s="40">
        <v>123.84801205199999</v>
      </c>
      <c r="G141" s="28">
        <v>12</v>
      </c>
      <c r="H141" s="28">
        <f>ROUND(F141*G141,2)</f>
        <v>1486.18</v>
      </c>
    </row>
    <row r="142" spans="1:8" ht="12.75">
      <c r="A142" s="98"/>
      <c r="B142" s="98"/>
      <c r="C142" s="42" t="s">
        <v>19</v>
      </c>
      <c r="D142" s="106"/>
      <c r="E142" s="106"/>
      <c r="F142" s="107"/>
      <c r="G142" s="128"/>
      <c r="H142" s="60">
        <f>SUM(H138:H141)</f>
        <v>1717.21</v>
      </c>
    </row>
    <row r="143" spans="1:8" ht="12.75">
      <c r="A143" s="98"/>
      <c r="B143" s="98"/>
      <c r="C143" s="42"/>
      <c r="D143" s="106"/>
      <c r="E143" s="106"/>
      <c r="F143" s="107"/>
      <c r="G143" s="128"/>
      <c r="H143" s="52"/>
    </row>
    <row r="144" spans="1:8" ht="12.75" customHeight="1">
      <c r="A144" s="74" t="s">
        <v>48</v>
      </c>
      <c r="B144" s="74" t="s">
        <v>48</v>
      </c>
      <c r="C144" s="75"/>
      <c r="D144" s="11" t="s">
        <v>49</v>
      </c>
      <c r="E144" s="74" t="s">
        <v>8</v>
      </c>
      <c r="F144" s="130" t="s">
        <v>173</v>
      </c>
      <c r="G144" s="17" t="s">
        <v>594</v>
      </c>
      <c r="H144" s="17"/>
    </row>
    <row r="145" spans="1:8" ht="12.75" customHeight="1">
      <c r="A145" s="77" t="s">
        <v>50</v>
      </c>
      <c r="B145" s="78" t="s">
        <v>51</v>
      </c>
      <c r="C145" s="79" t="s">
        <v>6</v>
      </c>
      <c r="D145" s="11"/>
      <c r="E145" s="77" t="s">
        <v>11</v>
      </c>
      <c r="F145" s="130"/>
      <c r="G145" s="81" t="s">
        <v>12</v>
      </c>
      <c r="H145" s="82" t="s">
        <v>13</v>
      </c>
    </row>
    <row r="146" spans="1:8" ht="12.75">
      <c r="A146" s="83" t="s">
        <v>53</v>
      </c>
      <c r="B146" s="78"/>
      <c r="C146" s="84"/>
      <c r="D146" s="11"/>
      <c r="E146" s="83" t="s">
        <v>14</v>
      </c>
      <c r="F146" s="130"/>
      <c r="G146" s="81"/>
      <c r="H146" s="82"/>
    </row>
    <row r="147" spans="1:8" ht="12.75">
      <c r="A147" s="135"/>
      <c r="B147" s="23">
        <v>5</v>
      </c>
      <c r="C147" s="29" t="s">
        <v>291</v>
      </c>
      <c r="D147" s="30" t="s">
        <v>39</v>
      </c>
      <c r="E147" s="59"/>
      <c r="F147" s="40">
        <v>3000</v>
      </c>
      <c r="G147" s="28"/>
      <c r="H147" s="28">
        <f>ROUND(F147*G147,2)</f>
        <v>0</v>
      </c>
    </row>
    <row r="148" spans="1:8" ht="12.75">
      <c r="A148" s="135"/>
      <c r="B148" s="23">
        <v>6</v>
      </c>
      <c r="C148" s="29" t="s">
        <v>292</v>
      </c>
      <c r="D148" s="30" t="s">
        <v>39</v>
      </c>
      <c r="E148" s="59"/>
      <c r="F148" s="40">
        <v>142.5</v>
      </c>
      <c r="G148" s="28"/>
      <c r="H148" s="28">
        <f>ROUND(F148*G148,2)</f>
        <v>0</v>
      </c>
    </row>
    <row r="149" spans="1:8" ht="12.75">
      <c r="A149" s="135"/>
      <c r="B149" s="23">
        <v>14</v>
      </c>
      <c r="C149" s="29" t="s">
        <v>527</v>
      </c>
      <c r="D149" s="30" t="s">
        <v>39</v>
      </c>
      <c r="E149" s="40"/>
      <c r="F149" s="40">
        <v>282.203333333333</v>
      </c>
      <c r="G149" s="28">
        <v>1</v>
      </c>
      <c r="H149" s="28">
        <f>ROUND(F149*G149,2)</f>
        <v>282.2</v>
      </c>
    </row>
    <row r="150" spans="1:8" ht="12.75">
      <c r="A150" s="135"/>
      <c r="B150" s="23">
        <v>22</v>
      </c>
      <c r="C150" s="29" t="s">
        <v>595</v>
      </c>
      <c r="D150" s="30" t="s">
        <v>39</v>
      </c>
      <c r="E150" s="40"/>
      <c r="F150" s="40">
        <v>1979.27</v>
      </c>
      <c r="G150" s="28">
        <v>1</v>
      </c>
      <c r="H150" s="28">
        <f>ROUND(F150*G150,2)</f>
        <v>1979.27</v>
      </c>
    </row>
    <row r="151" spans="1:8" ht="12.75">
      <c r="A151" s="136"/>
      <c r="B151" s="137"/>
      <c r="C151" s="138" t="s">
        <v>19</v>
      </c>
      <c r="D151" s="139"/>
      <c r="E151" s="140"/>
      <c r="F151" s="140"/>
      <c r="G151" s="141"/>
      <c r="H151" s="60">
        <f>SUM(H147:H150)</f>
        <v>2261.47</v>
      </c>
    </row>
    <row r="152" spans="1:8" ht="12.75">
      <c r="A152" s="98"/>
      <c r="B152" s="98"/>
      <c r="C152" s="42"/>
      <c r="D152" s="106"/>
      <c r="E152" s="106"/>
      <c r="F152" s="107"/>
      <c r="G152" s="128"/>
      <c r="H152" s="52"/>
    </row>
    <row r="153" spans="1:8" ht="12.75">
      <c r="A153" s="98"/>
      <c r="B153" s="98"/>
      <c r="C153" s="42"/>
      <c r="D153" s="106"/>
      <c r="E153" s="106"/>
      <c r="F153" s="107"/>
      <c r="G153" s="170"/>
      <c r="H153" s="48"/>
    </row>
    <row r="154" spans="1:8" ht="12.75">
      <c r="A154" s="98"/>
      <c r="B154" s="98"/>
      <c r="C154" s="129" t="s">
        <v>36</v>
      </c>
      <c r="D154" s="57"/>
      <c r="E154" s="57"/>
      <c r="F154" s="57"/>
      <c r="G154" s="57"/>
      <c r="H154" s="58"/>
    </row>
    <row r="155" spans="1:8" ht="12.75" customHeight="1">
      <c r="A155" s="74" t="s">
        <v>48</v>
      </c>
      <c r="B155" s="74" t="s">
        <v>48</v>
      </c>
      <c r="C155" s="75"/>
      <c r="D155" s="11" t="s">
        <v>49</v>
      </c>
      <c r="E155" s="74" t="s">
        <v>8</v>
      </c>
      <c r="F155" s="130" t="s">
        <v>173</v>
      </c>
      <c r="G155" s="17" t="s">
        <v>594</v>
      </c>
      <c r="H155" s="17"/>
    </row>
    <row r="156" spans="1:8" ht="12.75" customHeight="1">
      <c r="A156" s="77" t="s">
        <v>50</v>
      </c>
      <c r="B156" s="78" t="s">
        <v>51</v>
      </c>
      <c r="C156" s="79" t="s">
        <v>6</v>
      </c>
      <c r="D156" s="11"/>
      <c r="E156" s="77" t="s">
        <v>11</v>
      </c>
      <c r="F156" s="130"/>
      <c r="G156" s="81" t="s">
        <v>12</v>
      </c>
      <c r="H156" s="82" t="s">
        <v>13</v>
      </c>
    </row>
    <row r="157" spans="1:8" ht="12.75">
      <c r="A157" s="83" t="s">
        <v>53</v>
      </c>
      <c r="B157" s="78"/>
      <c r="C157" s="84"/>
      <c r="D157" s="11"/>
      <c r="E157" s="83" t="s">
        <v>14</v>
      </c>
      <c r="F157" s="130"/>
      <c r="G157" s="81"/>
      <c r="H157" s="82"/>
    </row>
    <row r="158" spans="1:8" ht="12.75">
      <c r="A158" s="22" t="s">
        <v>37</v>
      </c>
      <c r="B158" s="22">
        <v>33</v>
      </c>
      <c r="C158" s="87" t="s">
        <v>174</v>
      </c>
      <c r="D158" s="115" t="s">
        <v>39</v>
      </c>
      <c r="E158" s="116">
        <v>3468.64</v>
      </c>
      <c r="F158" s="116">
        <v>4281.3</v>
      </c>
      <c r="G158" s="28">
        <v>1</v>
      </c>
      <c r="H158" s="28">
        <f>ROUND(F158*G158,2)</f>
        <v>4281.3</v>
      </c>
    </row>
    <row r="159" spans="1:8" ht="12.75">
      <c r="A159" s="22" t="s">
        <v>37</v>
      </c>
      <c r="B159" s="22">
        <v>37</v>
      </c>
      <c r="C159" s="87" t="s">
        <v>521</v>
      </c>
      <c r="D159" s="115" t="s">
        <v>39</v>
      </c>
      <c r="E159" s="59"/>
      <c r="F159" s="40"/>
      <c r="G159" s="28">
        <v>1</v>
      </c>
      <c r="H159" s="28">
        <f>ROUND(F159*G159,2)</f>
        <v>0</v>
      </c>
    </row>
    <row r="160" spans="1:8" ht="12.75">
      <c r="A160" s="322" t="s">
        <v>37</v>
      </c>
      <c r="B160" s="322">
        <v>43</v>
      </c>
      <c r="C160" s="279" t="s">
        <v>596</v>
      </c>
      <c r="D160" s="323"/>
      <c r="E160" s="273"/>
      <c r="F160" s="116"/>
      <c r="G160" s="160">
        <v>1</v>
      </c>
      <c r="H160" s="28">
        <f>ROUND(F160*G160,2)</f>
        <v>0</v>
      </c>
    </row>
    <row r="161" spans="1:8" ht="12.75">
      <c r="A161" s="322"/>
      <c r="B161" s="322"/>
      <c r="C161" s="279" t="s">
        <v>597</v>
      </c>
      <c r="D161" s="297" t="s">
        <v>39</v>
      </c>
      <c r="E161" s="273"/>
      <c r="F161" s="181">
        <v>2197</v>
      </c>
      <c r="G161" s="28">
        <v>1</v>
      </c>
      <c r="H161" s="28">
        <f>ROUND(F161*G161,2)</f>
        <v>2197</v>
      </c>
    </row>
    <row r="162" spans="1:8" ht="12.75">
      <c r="A162" s="22" t="s">
        <v>37</v>
      </c>
      <c r="B162" s="22"/>
      <c r="C162" s="87" t="s">
        <v>598</v>
      </c>
      <c r="D162" s="115" t="s">
        <v>39</v>
      </c>
      <c r="E162" s="59"/>
      <c r="F162" s="40">
        <v>928.01</v>
      </c>
      <c r="G162" s="28">
        <v>1</v>
      </c>
      <c r="H162" s="28">
        <f>ROUND(F162*G162,2)</f>
        <v>928.01</v>
      </c>
    </row>
    <row r="163" spans="1:8" ht="12.75">
      <c r="A163" s="131"/>
      <c r="B163" s="131"/>
      <c r="C163" s="56" t="s">
        <v>19</v>
      </c>
      <c r="D163" s="132"/>
      <c r="E163" s="132"/>
      <c r="F163" s="133"/>
      <c r="G163" s="134"/>
      <c r="H163" s="108">
        <f>SUM(H158:H162)</f>
        <v>7406.31</v>
      </c>
    </row>
    <row r="164" spans="1:8" ht="12.75">
      <c r="A164" s="98"/>
      <c r="B164" s="98"/>
      <c r="C164" s="2"/>
      <c r="D164" s="139"/>
      <c r="E164" s="42"/>
      <c r="F164" s="133"/>
      <c r="G164" s="107"/>
      <c r="H164" s="48"/>
    </row>
    <row r="165" spans="1:8" ht="12.75">
      <c r="A165" s="142"/>
      <c r="B165" s="142"/>
      <c r="C165" s="143" t="s">
        <v>182</v>
      </c>
      <c r="D165" s="139"/>
      <c r="E165" s="143"/>
      <c r="F165" s="144"/>
      <c r="G165" s="134"/>
      <c r="H165" s="60">
        <f>H163+H151+H142+H132+H113+H100+H87+H56</f>
        <v>270912.8000000001</v>
      </c>
    </row>
    <row r="166" spans="1:8" ht="12.75">
      <c r="A166" s="131"/>
      <c r="B166" s="131"/>
      <c r="C166" s="56"/>
      <c r="D166" s="139"/>
      <c r="E166" s="132"/>
      <c r="F166" s="132"/>
      <c r="G166" s="107"/>
      <c r="H166" s="48"/>
    </row>
    <row r="167" spans="1:8" ht="12.75">
      <c r="A167" s="131"/>
      <c r="B167" s="131"/>
      <c r="C167" s="61" t="s">
        <v>538</v>
      </c>
      <c r="D167" s="139"/>
      <c r="E167" s="223"/>
      <c r="F167" s="223"/>
      <c r="G167" s="107"/>
      <c r="H167" s="60">
        <f>H165+H44</f>
        <v>282069.2900000001</v>
      </c>
    </row>
    <row r="168" spans="1:8" ht="12.75">
      <c r="A168" s="131"/>
      <c r="B168" s="131"/>
      <c r="C168" s="61"/>
      <c r="D168" s="139"/>
      <c r="E168" s="148"/>
      <c r="F168" s="291"/>
      <c r="G168" s="107"/>
      <c r="H168" s="48"/>
    </row>
    <row r="169" spans="1:8" ht="12.75">
      <c r="A169" s="221"/>
      <c r="B169" s="221"/>
      <c r="C169" s="151"/>
      <c r="D169" s="231"/>
      <c r="E169" s="231"/>
      <c r="F169" s="231"/>
      <c r="G169" s="232"/>
      <c r="H169" s="232"/>
    </row>
    <row r="170" spans="1:8" ht="15.75" customHeight="1" hidden="1">
      <c r="A170" s="221"/>
      <c r="B170" s="221"/>
      <c r="C170" s="145" t="s">
        <v>184</v>
      </c>
      <c r="D170" s="145"/>
      <c r="E170" s="145"/>
      <c r="F170" s="145"/>
      <c r="G170" s="223"/>
      <c r="H170" s="224"/>
    </row>
    <row r="171" spans="1:8" ht="15.75" customHeight="1" hidden="1">
      <c r="A171" s="221"/>
      <c r="B171" s="221"/>
      <c r="C171" s="145" t="s">
        <v>185</v>
      </c>
      <c r="D171" s="145"/>
      <c r="E171" s="145"/>
      <c r="F171" s="145"/>
      <c r="G171"/>
      <c r="H171"/>
    </row>
    <row r="172" spans="1:8" ht="12.75" hidden="1">
      <c r="A172" s="221"/>
      <c r="B172" s="221"/>
      <c r="C172" s="61"/>
      <c r="D172" s="147"/>
      <c r="E172" s="148"/>
      <c r="F172" s="148"/>
      <c r="G172"/>
      <c r="H172"/>
    </row>
    <row r="173" spans="1:8" ht="12.75" hidden="1">
      <c r="A173" s="221"/>
      <c r="B173" s="221"/>
      <c r="C173" s="151" t="s">
        <v>186</v>
      </c>
      <c r="D173" s="151"/>
      <c r="E173" s="151"/>
      <c r="F173" s="151"/>
      <c r="G173"/>
      <c r="H173"/>
    </row>
    <row r="174" spans="1:8" ht="12.75" hidden="1">
      <c r="A174" s="221"/>
      <c r="B174" s="221"/>
      <c r="C174" s="99"/>
      <c r="D174" s="153"/>
      <c r="E174" s="154"/>
      <c r="F174" s="154"/>
      <c r="G174"/>
      <c r="H174"/>
    </row>
    <row r="175" spans="1:8" ht="12.75" hidden="1">
      <c r="A175" s="221"/>
      <c r="B175" s="221"/>
      <c r="C175" s="151" t="s">
        <v>187</v>
      </c>
      <c r="D175" s="151"/>
      <c r="E175" s="151"/>
      <c r="F175" s="151"/>
      <c r="G175"/>
      <c r="H175"/>
    </row>
    <row r="176" spans="1:8" ht="15.75" customHeight="1" hidden="1">
      <c r="A176" s="221"/>
      <c r="B176" s="221"/>
      <c r="C176" s="145" t="s">
        <v>188</v>
      </c>
      <c r="D176" s="145"/>
      <c r="E176" s="145"/>
      <c r="F176" s="145"/>
      <c r="G176"/>
      <c r="H176"/>
    </row>
    <row r="177" spans="1:8" ht="15.75" customHeight="1" hidden="1">
      <c r="A177" s="221"/>
      <c r="B177" s="221"/>
      <c r="C177" s="145" t="s">
        <v>189</v>
      </c>
      <c r="D177" s="145"/>
      <c r="E177" s="145"/>
      <c r="F177" s="145"/>
      <c r="G177"/>
      <c r="H177"/>
    </row>
    <row r="178" spans="3:6" ht="12.75" hidden="1">
      <c r="C178" s="61"/>
      <c r="D178" s="147"/>
      <c r="E178" s="148"/>
      <c r="F178" s="148"/>
    </row>
    <row r="179" spans="3:6" ht="12.75" hidden="1">
      <c r="C179" s="151" t="s">
        <v>190</v>
      </c>
      <c r="D179" s="151"/>
      <c r="E179" s="151"/>
      <c r="F179" s="151"/>
    </row>
    <row r="180" spans="3:6" ht="12.75" hidden="1">
      <c r="C180" s="99"/>
      <c r="D180" s="153"/>
      <c r="E180" s="154"/>
      <c r="F180" s="154"/>
    </row>
    <row r="181" spans="3:6" ht="15.75" customHeight="1" hidden="1">
      <c r="C181" s="151" t="s">
        <v>191</v>
      </c>
      <c r="D181" s="151"/>
      <c r="E181" s="151"/>
      <c r="F181" s="151"/>
    </row>
    <row r="182" ht="12.75" hidden="1"/>
    <row r="183" spans="1:6" ht="12.75">
      <c r="A183" s="284" t="s">
        <v>503</v>
      </c>
      <c r="B183" s="284"/>
      <c r="C183" s="284"/>
      <c r="D183" s="284"/>
      <c r="E183" s="284"/>
      <c r="F183" s="284"/>
    </row>
    <row r="184" spans="1:6" ht="12.75">
      <c r="A184" s="284" t="s">
        <v>599</v>
      </c>
      <c r="B184" s="284"/>
      <c r="C184" s="284"/>
      <c r="D184" s="284"/>
      <c r="E184" s="284"/>
      <c r="F184" s="284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2:D54"/>
    <mergeCell ref="F52:F54"/>
    <mergeCell ref="G52:H52"/>
    <mergeCell ref="B53:B54"/>
    <mergeCell ref="G53:G54"/>
    <mergeCell ref="H53:H54"/>
    <mergeCell ref="D59:D61"/>
    <mergeCell ref="G59:H59"/>
    <mergeCell ref="B60:B61"/>
    <mergeCell ref="G60:G61"/>
    <mergeCell ref="H60:H61"/>
    <mergeCell ref="D91:D93"/>
    <mergeCell ref="G91:H91"/>
    <mergeCell ref="B92:B93"/>
    <mergeCell ref="G92:G93"/>
    <mergeCell ref="H92:H93"/>
    <mergeCell ref="D104:D106"/>
    <mergeCell ref="G104:H104"/>
    <mergeCell ref="B105:B106"/>
    <mergeCell ref="G105:G106"/>
    <mergeCell ref="H105:H106"/>
    <mergeCell ref="D116:D118"/>
    <mergeCell ref="G116:H116"/>
    <mergeCell ref="B117:B118"/>
    <mergeCell ref="G117:G118"/>
    <mergeCell ref="H117:H118"/>
    <mergeCell ref="D135:D137"/>
    <mergeCell ref="G135:H135"/>
    <mergeCell ref="B136:B137"/>
    <mergeCell ref="G136:G137"/>
    <mergeCell ref="H136:H137"/>
    <mergeCell ref="D144:D146"/>
    <mergeCell ref="F144:F146"/>
    <mergeCell ref="G144:H144"/>
    <mergeCell ref="B145:B146"/>
    <mergeCell ref="G145:G146"/>
    <mergeCell ref="H145:H146"/>
    <mergeCell ref="D155:D157"/>
    <mergeCell ref="F155:F157"/>
    <mergeCell ref="G155:H155"/>
    <mergeCell ref="B156:B157"/>
    <mergeCell ref="G156:G157"/>
    <mergeCell ref="H156:H157"/>
    <mergeCell ref="C170:F170"/>
    <mergeCell ref="C171:F171"/>
    <mergeCell ref="C173:F173"/>
    <mergeCell ref="C175:F175"/>
    <mergeCell ref="C176:F176"/>
    <mergeCell ref="C177:F177"/>
    <mergeCell ref="C179:F179"/>
    <mergeCell ref="C181:F181"/>
  </mergeCells>
  <printOptions/>
  <pageMargins left="0.7" right="0.7" top="0.75" bottom="0.75" header="0.5118055555555555" footer="0.5118055555555555"/>
  <pageSetup horizontalDpi="300" verticalDpi="300" orientation="portrait" paperSize="9" scale="84"/>
  <rowBreaks count="2" manualBreakCount="2">
    <brk id="56" max="255" man="1"/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A182" sqref="A182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  <col min="10" max="10" width="11.710937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267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5.64</v>
      </c>
      <c r="H9" s="28">
        <f>ROUND(G9*F9,2)</f>
        <v>6415.39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2.2</v>
      </c>
      <c r="H10" s="28">
        <f>ROUND(G10*F10,2)</f>
        <v>3101.16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9516.55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267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2.202</v>
      </c>
      <c r="H17" s="183">
        <f>ROUND(G17*F17,2)</f>
        <v>2327.89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184">
        <f>SUM(H17)</f>
        <v>2327.89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267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2.9966</v>
      </c>
      <c r="H24" s="28">
        <f>ROUND(G24*F24,2)</f>
        <v>4260.84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2.9966</v>
      </c>
      <c r="H25" s="28">
        <f>ROUND(G25*F25,2)</f>
        <v>3167.92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7428.76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267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4</v>
      </c>
      <c r="H32" s="28">
        <f>ROUND(G32*F32,2)</f>
        <v>107.84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2914.49</v>
      </c>
      <c r="G33" s="28">
        <v>0.3</v>
      </c>
      <c r="H33" s="28">
        <f>ROUND(G33*F33,2)</f>
        <v>874.35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982.19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267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183">
        <f>ROUND(G41*F41,2)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184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48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20444.629999999997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130" t="s">
        <v>173</v>
      </c>
      <c r="G51" s="17" t="s">
        <v>267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130"/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130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/>
      <c r="H54" s="28"/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696.18</v>
      </c>
      <c r="G55" s="28">
        <v>12</v>
      </c>
      <c r="H55" s="28">
        <f>ROUND(G55*F55,2)</f>
        <v>8354.16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744.93</v>
      </c>
      <c r="G56" s="28">
        <v>16.65</v>
      </c>
      <c r="H56" s="28">
        <f aca="true" t="shared" si="0" ref="H56:H79">ROUND(G56*F56,2)</f>
        <v>12403.08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807.72</v>
      </c>
      <c r="G57" s="28">
        <v>38</v>
      </c>
      <c r="H57" s="28">
        <f t="shared" si="0"/>
        <v>30693.36</v>
      </c>
    </row>
    <row r="58" spans="1:8" ht="12.75">
      <c r="A58" s="22" t="s">
        <v>15</v>
      </c>
      <c r="B58" s="86">
        <v>18</v>
      </c>
      <c r="C58" s="89" t="s">
        <v>59</v>
      </c>
      <c r="D58" s="88"/>
      <c r="E58" s="31">
        <v>171.46</v>
      </c>
      <c r="F58" s="90">
        <v>962.15</v>
      </c>
      <c r="G58" s="28">
        <v>38</v>
      </c>
      <c r="H58" s="28">
        <f t="shared" si="0"/>
        <v>36561.7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1002.72</v>
      </c>
      <c r="G59" s="28">
        <v>44</v>
      </c>
      <c r="H59" s="28">
        <f t="shared" si="0"/>
        <v>44119.68</v>
      </c>
    </row>
    <row r="60" spans="1:8" ht="12.75">
      <c r="A60" s="22" t="s">
        <v>15</v>
      </c>
      <c r="B60" s="86">
        <v>29</v>
      </c>
      <c r="C60" s="89" t="s">
        <v>63</v>
      </c>
      <c r="D60" s="88"/>
      <c r="E60" s="31">
        <v>296.26</v>
      </c>
      <c r="F60" s="90">
        <v>1099.83</v>
      </c>
      <c r="G60" s="28">
        <v>11</v>
      </c>
      <c r="H60" s="28">
        <f t="shared" si="0"/>
        <v>12098.13</v>
      </c>
    </row>
    <row r="61" spans="1:8" ht="12.75">
      <c r="A61" s="22" t="s">
        <v>15</v>
      </c>
      <c r="B61" s="86">
        <v>30</v>
      </c>
      <c r="C61" s="89" t="s">
        <v>64</v>
      </c>
      <c r="D61" s="88"/>
      <c r="E61" s="31">
        <v>450.77</v>
      </c>
      <c r="F61" s="90">
        <v>1388.05</v>
      </c>
      <c r="G61" s="28">
        <v>10</v>
      </c>
      <c r="H61" s="28">
        <f t="shared" si="0"/>
        <v>13880.5</v>
      </c>
    </row>
    <row r="62" spans="1:8" ht="12.75">
      <c r="A62" s="22" t="s">
        <v>15</v>
      </c>
      <c r="B62" s="86"/>
      <c r="C62" s="87" t="s">
        <v>65</v>
      </c>
      <c r="D62" s="88" t="s">
        <v>55</v>
      </c>
      <c r="E62" s="31"/>
      <c r="F62" s="31"/>
      <c r="G62" s="26"/>
      <c r="H62" s="28"/>
    </row>
    <row r="63" spans="1:8" ht="12.75">
      <c r="A63" s="22" t="s">
        <v>15</v>
      </c>
      <c r="B63" s="86">
        <v>32</v>
      </c>
      <c r="C63" s="89" t="s">
        <v>66</v>
      </c>
      <c r="D63" s="88"/>
      <c r="E63" s="31">
        <v>659.42</v>
      </c>
      <c r="F63" s="90">
        <v>1294.38</v>
      </c>
      <c r="G63" s="28">
        <v>3</v>
      </c>
      <c r="H63" s="28">
        <f t="shared" si="0"/>
        <v>3883.14</v>
      </c>
    </row>
    <row r="64" spans="1:8" ht="12.75">
      <c r="A64" s="22" t="s">
        <v>15</v>
      </c>
      <c r="B64" s="86"/>
      <c r="C64" s="87" t="s">
        <v>67</v>
      </c>
      <c r="D64" s="88" t="s">
        <v>55</v>
      </c>
      <c r="E64" s="31"/>
      <c r="F64" s="31">
        <v>0</v>
      </c>
      <c r="G64" s="26"/>
      <c r="H64" s="28"/>
    </row>
    <row r="65" spans="1:8" ht="12.75">
      <c r="A65" s="22" t="s">
        <v>15</v>
      </c>
      <c r="B65" s="86">
        <v>34</v>
      </c>
      <c r="C65" s="89" t="s">
        <v>66</v>
      </c>
      <c r="D65" s="88"/>
      <c r="E65" s="31">
        <v>308.32</v>
      </c>
      <c r="F65" s="90">
        <v>1152.8</v>
      </c>
      <c r="G65" s="28">
        <v>7</v>
      </c>
      <c r="H65" s="28">
        <f t="shared" si="0"/>
        <v>8069.6</v>
      </c>
    </row>
    <row r="66" spans="1:8" ht="12.75">
      <c r="A66" s="22" t="s">
        <v>15</v>
      </c>
      <c r="B66" s="86">
        <v>35</v>
      </c>
      <c r="C66" s="87" t="s">
        <v>68</v>
      </c>
      <c r="D66" s="88" t="s">
        <v>69</v>
      </c>
      <c r="E66" s="31">
        <v>13.1</v>
      </c>
      <c r="F66" s="90">
        <v>175.66</v>
      </c>
      <c r="G66" s="28">
        <v>2</v>
      </c>
      <c r="H66" s="28">
        <f t="shared" si="0"/>
        <v>351.32</v>
      </c>
    </row>
    <row r="67" spans="1:8" ht="12.75">
      <c r="A67" s="22" t="s">
        <v>15</v>
      </c>
      <c r="B67" s="86"/>
      <c r="C67" s="87" t="s">
        <v>70</v>
      </c>
      <c r="D67" s="88" t="s">
        <v>71</v>
      </c>
      <c r="E67" s="31"/>
      <c r="F67" s="31"/>
      <c r="G67" s="26"/>
      <c r="H67" s="28"/>
    </row>
    <row r="68" spans="1:8" ht="12.75">
      <c r="A68" s="22" t="s">
        <v>15</v>
      </c>
      <c r="B68" s="86">
        <v>40</v>
      </c>
      <c r="C68" s="89" t="s">
        <v>72</v>
      </c>
      <c r="D68" s="88"/>
      <c r="E68" s="31">
        <v>70.92</v>
      </c>
      <c r="F68" s="90">
        <v>256.17</v>
      </c>
      <c r="G68" s="28">
        <v>3</v>
      </c>
      <c r="H68" s="28">
        <f t="shared" si="0"/>
        <v>768.51</v>
      </c>
    </row>
    <row r="69" spans="1:8" ht="12.75">
      <c r="A69" s="22" t="s">
        <v>15</v>
      </c>
      <c r="B69" s="86">
        <v>53</v>
      </c>
      <c r="C69" s="87" t="s">
        <v>78</v>
      </c>
      <c r="D69" s="88" t="s">
        <v>33</v>
      </c>
      <c r="E69" s="31">
        <v>92.22</v>
      </c>
      <c r="F69" s="90">
        <v>280.13</v>
      </c>
      <c r="G69" s="28">
        <v>28</v>
      </c>
      <c r="H69" s="28">
        <f t="shared" si="0"/>
        <v>7843.64</v>
      </c>
    </row>
    <row r="70" spans="1:8" ht="12.75">
      <c r="A70" s="22" t="s">
        <v>15</v>
      </c>
      <c r="B70" s="86">
        <v>54</v>
      </c>
      <c r="C70" s="87" t="s">
        <v>79</v>
      </c>
      <c r="D70" s="88" t="s">
        <v>33</v>
      </c>
      <c r="E70" s="31">
        <v>245.01</v>
      </c>
      <c r="F70" s="90">
        <v>492.88</v>
      </c>
      <c r="G70" s="28">
        <v>17</v>
      </c>
      <c r="H70" s="28">
        <f t="shared" si="0"/>
        <v>8378.96</v>
      </c>
    </row>
    <row r="71" spans="1:8" ht="12.75">
      <c r="A71" s="22" t="s">
        <v>15</v>
      </c>
      <c r="B71" s="86"/>
      <c r="C71" s="87" t="s">
        <v>82</v>
      </c>
      <c r="D71" s="88" t="s">
        <v>39</v>
      </c>
      <c r="E71" s="31"/>
      <c r="F71" s="31"/>
      <c r="G71" s="26"/>
      <c r="H71" s="28"/>
    </row>
    <row r="72" spans="1:8" ht="12.75">
      <c r="A72" s="22" t="s">
        <v>15</v>
      </c>
      <c r="B72" s="86">
        <v>58</v>
      </c>
      <c r="C72" s="89" t="s">
        <v>83</v>
      </c>
      <c r="D72" s="88"/>
      <c r="E72" s="31">
        <v>108.4</v>
      </c>
      <c r="F72" s="90">
        <v>345.45</v>
      </c>
      <c r="G72" s="28">
        <v>4</v>
      </c>
      <c r="H72" s="28">
        <f t="shared" si="0"/>
        <v>1381.8</v>
      </c>
    </row>
    <row r="73" spans="1:8" ht="12.75">
      <c r="A73" s="38" t="s">
        <v>15</v>
      </c>
      <c r="B73" s="86">
        <v>66</v>
      </c>
      <c r="C73" s="87" t="s">
        <v>84</v>
      </c>
      <c r="D73" s="88" t="s">
        <v>33</v>
      </c>
      <c r="E73" s="31">
        <v>21.59</v>
      </c>
      <c r="F73" s="90">
        <v>137.36</v>
      </c>
      <c r="G73" s="28">
        <v>45</v>
      </c>
      <c r="H73" s="28">
        <f t="shared" si="0"/>
        <v>6181.2</v>
      </c>
    </row>
    <row r="74" spans="1:8" ht="12.75">
      <c r="A74" s="38" t="s">
        <v>15</v>
      </c>
      <c r="B74" s="92">
        <v>67</v>
      </c>
      <c r="C74" s="87" t="s">
        <v>85</v>
      </c>
      <c r="D74" s="88" t="s">
        <v>33</v>
      </c>
      <c r="E74" s="31">
        <v>11.31</v>
      </c>
      <c r="F74" s="90">
        <v>57.34</v>
      </c>
      <c r="G74" s="28">
        <v>225</v>
      </c>
      <c r="H74" s="28">
        <f t="shared" si="0"/>
        <v>12901.5</v>
      </c>
    </row>
    <row r="75" spans="1:8" ht="12.75">
      <c r="A75" s="38" t="s">
        <v>15</v>
      </c>
      <c r="B75" s="86">
        <v>90</v>
      </c>
      <c r="C75" s="87" t="s">
        <v>90</v>
      </c>
      <c r="D75" s="93" t="s">
        <v>91</v>
      </c>
      <c r="E75" s="59">
        <v>140.87</v>
      </c>
      <c r="F75" s="90">
        <v>641.96</v>
      </c>
      <c r="G75" s="28">
        <v>8</v>
      </c>
      <c r="H75" s="28">
        <f t="shared" si="0"/>
        <v>5135.68</v>
      </c>
    </row>
    <row r="76" spans="1:8" ht="12.75">
      <c r="A76" s="38" t="s">
        <v>15</v>
      </c>
      <c r="B76" s="92">
        <v>91</v>
      </c>
      <c r="C76" s="87" t="s">
        <v>92</v>
      </c>
      <c r="D76" s="93" t="s">
        <v>41</v>
      </c>
      <c r="E76" s="59"/>
      <c r="F76" s="90">
        <v>117.41</v>
      </c>
      <c r="G76" s="28">
        <v>2</v>
      </c>
      <c r="H76" s="28">
        <f t="shared" si="0"/>
        <v>234.82</v>
      </c>
    </row>
    <row r="77" spans="1:8" ht="12.75">
      <c r="A77" s="38" t="s">
        <v>96</v>
      </c>
      <c r="B77" s="94">
        <v>105</v>
      </c>
      <c r="C77" s="96" t="s">
        <v>268</v>
      </c>
      <c r="D77" s="30" t="s">
        <v>39</v>
      </c>
      <c r="E77" s="95"/>
      <c r="F77" s="90"/>
      <c r="G77" s="28">
        <v>1</v>
      </c>
      <c r="H77" s="28">
        <f t="shared" si="0"/>
        <v>0</v>
      </c>
    </row>
    <row r="78" spans="1:8" ht="12.75">
      <c r="A78" s="38" t="s">
        <v>96</v>
      </c>
      <c r="B78" s="94">
        <v>111</v>
      </c>
      <c r="C78" s="29" t="s">
        <v>99</v>
      </c>
      <c r="D78" s="30" t="s">
        <v>100</v>
      </c>
      <c r="E78" s="95"/>
      <c r="F78" s="90">
        <v>0</v>
      </c>
      <c r="G78" s="28">
        <v>0</v>
      </c>
      <c r="H78" s="28">
        <f t="shared" si="0"/>
        <v>0</v>
      </c>
    </row>
    <row r="79" spans="1:8" ht="12.75">
      <c r="A79" s="38" t="s">
        <v>96</v>
      </c>
      <c r="B79" s="94">
        <v>112</v>
      </c>
      <c r="C79" s="96" t="s">
        <v>101</v>
      </c>
      <c r="D79" s="30" t="s">
        <v>102</v>
      </c>
      <c r="E79" s="95">
        <v>12.03</v>
      </c>
      <c r="F79" s="90">
        <v>150.67</v>
      </c>
      <c r="G79" s="28">
        <v>10</v>
      </c>
      <c r="H79" s="28">
        <f t="shared" si="0"/>
        <v>1506.7</v>
      </c>
    </row>
    <row r="80" spans="1:8" ht="12.75">
      <c r="A80" s="97"/>
      <c r="B80" s="98"/>
      <c r="C80" s="99"/>
      <c r="D80" s="100"/>
      <c r="E80" s="2"/>
      <c r="F80" s="107"/>
      <c r="G80" s="101"/>
      <c r="H80" s="37">
        <f>SUM(H55:H79)</f>
        <v>214747.48000000007</v>
      </c>
    </row>
    <row r="81" spans="1:8" ht="12.75">
      <c r="A81" s="97"/>
      <c r="B81" s="98"/>
      <c r="C81" s="35"/>
      <c r="D81" s="100"/>
      <c r="E81" s="2"/>
      <c r="F81" s="2"/>
      <c r="G81" s="101"/>
      <c r="H81" s="10"/>
    </row>
    <row r="82" spans="1:8" ht="12.75">
      <c r="A82" s="67" t="s">
        <v>122</v>
      </c>
      <c r="B82" s="68"/>
      <c r="C82" s="69"/>
      <c r="D82" s="70"/>
      <c r="E82" s="70"/>
      <c r="F82" s="109"/>
      <c r="G82" s="110"/>
      <c r="H82" s="111"/>
    </row>
    <row r="83" spans="1:8" ht="12.75" customHeight="1">
      <c r="A83" s="74" t="s">
        <v>48</v>
      </c>
      <c r="B83" s="74" t="s">
        <v>48</v>
      </c>
      <c r="C83" s="75"/>
      <c r="D83" s="11" t="s">
        <v>49</v>
      </c>
      <c r="E83" s="74" t="s">
        <v>8</v>
      </c>
      <c r="F83" s="130" t="s">
        <v>173</v>
      </c>
      <c r="G83" s="17" t="s">
        <v>267</v>
      </c>
      <c r="H83" s="17"/>
    </row>
    <row r="84" spans="1:8" ht="12.75" customHeight="1">
      <c r="A84" s="77" t="s">
        <v>50</v>
      </c>
      <c r="B84" s="78" t="s">
        <v>51</v>
      </c>
      <c r="C84" s="79" t="s">
        <v>6</v>
      </c>
      <c r="D84" s="11"/>
      <c r="E84" s="77" t="s">
        <v>11</v>
      </c>
      <c r="F84" s="130"/>
      <c r="G84" s="81" t="s">
        <v>12</v>
      </c>
      <c r="H84" s="82" t="s">
        <v>13</v>
      </c>
    </row>
    <row r="85" spans="1:8" ht="12.75">
      <c r="A85" s="83" t="s">
        <v>53</v>
      </c>
      <c r="B85" s="78"/>
      <c r="C85" s="84"/>
      <c r="D85" s="11"/>
      <c r="E85" s="83" t="s">
        <v>14</v>
      </c>
      <c r="F85" s="130"/>
      <c r="G85" s="81"/>
      <c r="H85" s="82"/>
    </row>
    <row r="86" spans="1:8" ht="12.75">
      <c r="A86" s="112" t="s">
        <v>25</v>
      </c>
      <c r="B86" s="113">
        <v>10</v>
      </c>
      <c r="C86" s="87" t="s">
        <v>269</v>
      </c>
      <c r="D86" s="88" t="s">
        <v>270</v>
      </c>
      <c r="E86" s="31">
        <v>65.49</v>
      </c>
      <c r="F86" s="31">
        <v>815.96</v>
      </c>
      <c r="G86" s="28">
        <v>3</v>
      </c>
      <c r="H86" s="28">
        <f aca="true" t="shared" si="1" ref="H86:H96">ROUND(G86*F86,2)</f>
        <v>2447.88</v>
      </c>
    </row>
    <row r="87" spans="1:8" ht="12.75">
      <c r="A87" s="112" t="s">
        <v>25</v>
      </c>
      <c r="B87" s="113">
        <v>30</v>
      </c>
      <c r="C87" s="87" t="s">
        <v>271</v>
      </c>
      <c r="D87" s="88" t="s">
        <v>71</v>
      </c>
      <c r="E87" s="31">
        <v>442.99</v>
      </c>
      <c r="F87" s="31">
        <v>2213.41</v>
      </c>
      <c r="G87" s="28">
        <v>3</v>
      </c>
      <c r="H87" s="28">
        <f t="shared" si="1"/>
        <v>6640.23</v>
      </c>
    </row>
    <row r="88" spans="1:8" ht="12.75">
      <c r="A88" s="112" t="s">
        <v>25</v>
      </c>
      <c r="B88" s="113">
        <v>42</v>
      </c>
      <c r="C88" s="87" t="s">
        <v>272</v>
      </c>
      <c r="D88" s="88" t="s">
        <v>273</v>
      </c>
      <c r="E88" s="40">
        <v>1167.48</v>
      </c>
      <c r="F88" s="40">
        <v>2779.32</v>
      </c>
      <c r="G88" s="28">
        <v>0.42</v>
      </c>
      <c r="H88" s="28">
        <f t="shared" si="1"/>
        <v>1167.31</v>
      </c>
    </row>
    <row r="89" spans="1:8" ht="12.75">
      <c r="A89" s="112" t="s">
        <v>25</v>
      </c>
      <c r="B89" s="113">
        <v>48</v>
      </c>
      <c r="C89" s="87" t="s">
        <v>212</v>
      </c>
      <c r="D89" s="88" t="s">
        <v>126</v>
      </c>
      <c r="E89" s="31">
        <v>103.72</v>
      </c>
      <c r="F89" s="31">
        <v>167.79</v>
      </c>
      <c r="G89" s="28">
        <v>1.48</v>
      </c>
      <c r="H89" s="28">
        <f t="shared" si="1"/>
        <v>248.33</v>
      </c>
    </row>
    <row r="90" spans="1:8" ht="12.75">
      <c r="A90" s="112" t="s">
        <v>25</v>
      </c>
      <c r="B90" s="114"/>
      <c r="C90" s="87" t="s">
        <v>127</v>
      </c>
      <c r="D90" s="88"/>
      <c r="E90" s="40"/>
      <c r="F90" s="40">
        <v>0</v>
      </c>
      <c r="G90" s="28">
        <v>0</v>
      </c>
      <c r="H90" s="28">
        <f t="shared" si="1"/>
        <v>0</v>
      </c>
    </row>
    <row r="91" spans="1:8" ht="12.75">
      <c r="A91" s="112" t="s">
        <v>25</v>
      </c>
      <c r="B91" s="113">
        <v>61</v>
      </c>
      <c r="C91" s="89" t="s">
        <v>130</v>
      </c>
      <c r="D91" s="88" t="s">
        <v>129</v>
      </c>
      <c r="E91" s="40">
        <v>43.43</v>
      </c>
      <c r="F91" s="40">
        <v>126.2</v>
      </c>
      <c r="G91" s="28">
        <v>2</v>
      </c>
      <c r="H91" s="28">
        <f t="shared" si="1"/>
        <v>252.4</v>
      </c>
    </row>
    <row r="92" spans="1:8" ht="12.75">
      <c r="A92" s="112" t="s">
        <v>25</v>
      </c>
      <c r="B92" s="113">
        <v>87</v>
      </c>
      <c r="C92" s="87" t="s">
        <v>274</v>
      </c>
      <c r="D92" s="88" t="s">
        <v>275</v>
      </c>
      <c r="E92" s="31">
        <v>59.67</v>
      </c>
      <c r="F92" s="31">
        <v>343.53</v>
      </c>
      <c r="G92" s="28">
        <v>0</v>
      </c>
      <c r="H92" s="28">
        <f t="shared" si="1"/>
        <v>0</v>
      </c>
    </row>
    <row r="93" spans="1:8" ht="12.75">
      <c r="A93" s="112" t="s">
        <v>25</v>
      </c>
      <c r="B93" s="113">
        <v>88</v>
      </c>
      <c r="C93" s="89" t="s">
        <v>276</v>
      </c>
      <c r="D93" s="88" t="s">
        <v>275</v>
      </c>
      <c r="E93" s="31">
        <v>59.67</v>
      </c>
      <c r="F93" s="31">
        <v>395.98</v>
      </c>
      <c r="G93" s="28">
        <v>12</v>
      </c>
      <c r="H93" s="28">
        <f t="shared" si="1"/>
        <v>4751.76</v>
      </c>
    </row>
    <row r="94" spans="1:8" ht="12.75">
      <c r="A94" s="112" t="s">
        <v>25</v>
      </c>
      <c r="B94" s="23"/>
      <c r="C94" s="29" t="s">
        <v>214</v>
      </c>
      <c r="D94" s="30"/>
      <c r="E94" s="95"/>
      <c r="F94" s="95">
        <v>0</v>
      </c>
      <c r="G94" s="28">
        <v>0</v>
      </c>
      <c r="H94" s="28">
        <f t="shared" si="1"/>
        <v>0</v>
      </c>
    </row>
    <row r="95" spans="1:8" ht="12.75">
      <c r="A95" s="112" t="s">
        <v>25</v>
      </c>
      <c r="B95" s="91">
        <v>130</v>
      </c>
      <c r="C95" s="96" t="s">
        <v>215</v>
      </c>
      <c r="D95" s="30" t="s">
        <v>71</v>
      </c>
      <c r="E95" s="95">
        <v>39.822354000000004</v>
      </c>
      <c r="F95" s="95">
        <v>185.44</v>
      </c>
      <c r="G95" s="28">
        <v>1</v>
      </c>
      <c r="H95" s="28">
        <f t="shared" si="1"/>
        <v>185.44</v>
      </c>
    </row>
    <row r="96" spans="1:8" ht="12.75">
      <c r="A96" s="112" t="s">
        <v>25</v>
      </c>
      <c r="B96" s="91">
        <v>134</v>
      </c>
      <c r="C96" s="29" t="s">
        <v>216</v>
      </c>
      <c r="D96" s="30" t="s">
        <v>217</v>
      </c>
      <c r="E96" s="95"/>
      <c r="F96" s="95">
        <v>56.29</v>
      </c>
      <c r="G96" s="28">
        <v>48</v>
      </c>
      <c r="H96" s="28">
        <f t="shared" si="1"/>
        <v>2701.92</v>
      </c>
    </row>
    <row r="97" spans="1:8" ht="12.75">
      <c r="A97" s="100"/>
      <c r="B97" s="98"/>
      <c r="C97" s="42"/>
      <c r="D97" s="106"/>
      <c r="E97" s="2"/>
      <c r="F97" s="2"/>
      <c r="G97" s="107"/>
      <c r="H97" s="108">
        <f>SUM(H86:H96)</f>
        <v>18395.27</v>
      </c>
    </row>
    <row r="98" spans="1:8" ht="12.75">
      <c r="A98" s="168"/>
      <c r="B98" s="168"/>
      <c r="C98" s="168"/>
      <c r="D98" s="168"/>
      <c r="E98" s="168"/>
      <c r="F98" s="168"/>
      <c r="G98" s="107"/>
      <c r="H98" s="48"/>
    </row>
    <row r="99" spans="1:8" ht="12.75">
      <c r="A99" s="98"/>
      <c r="B99" s="98"/>
      <c r="C99" s="118" t="s">
        <v>30</v>
      </c>
      <c r="D99" s="119"/>
      <c r="E99" s="2"/>
      <c r="F99" s="2"/>
      <c r="G99" s="120"/>
      <c r="H99" s="111"/>
    </row>
    <row r="100" spans="1:8" ht="12.75" customHeight="1">
      <c r="A100" s="74" t="s">
        <v>48</v>
      </c>
      <c r="B100" s="74" t="s">
        <v>48</v>
      </c>
      <c r="C100" s="75"/>
      <c r="D100" s="11" t="s">
        <v>49</v>
      </c>
      <c r="E100" s="74" t="s">
        <v>8</v>
      </c>
      <c r="F100" s="130" t="s">
        <v>173</v>
      </c>
      <c r="G100" s="17" t="s">
        <v>267</v>
      </c>
      <c r="H100" s="17"/>
    </row>
    <row r="101" spans="1:8" ht="12.75" customHeight="1">
      <c r="A101" s="77" t="s">
        <v>50</v>
      </c>
      <c r="B101" s="78" t="s">
        <v>51</v>
      </c>
      <c r="C101" s="79" t="s">
        <v>6</v>
      </c>
      <c r="D101" s="11"/>
      <c r="E101" s="77" t="s">
        <v>11</v>
      </c>
      <c r="F101" s="130"/>
      <c r="G101" s="81" t="s">
        <v>12</v>
      </c>
      <c r="H101" s="82" t="s">
        <v>13</v>
      </c>
    </row>
    <row r="102" spans="1:8" ht="12.75">
      <c r="A102" s="83" t="s">
        <v>53</v>
      </c>
      <c r="B102" s="78"/>
      <c r="C102" s="84"/>
      <c r="D102" s="11"/>
      <c r="E102" s="83" t="s">
        <v>14</v>
      </c>
      <c r="F102" s="130"/>
      <c r="G102" s="81"/>
      <c r="H102" s="82"/>
    </row>
    <row r="103" spans="1:8" ht="12.75">
      <c r="A103" s="112" t="s">
        <v>31</v>
      </c>
      <c r="B103" s="113"/>
      <c r="C103" s="87" t="s">
        <v>140</v>
      </c>
      <c r="D103" s="88"/>
      <c r="E103" s="31"/>
      <c r="F103" s="31"/>
      <c r="G103" s="26"/>
      <c r="H103" s="121"/>
    </row>
    <row r="104" spans="1:8" ht="12.75">
      <c r="A104" s="112" t="s">
        <v>31</v>
      </c>
      <c r="B104" s="113">
        <v>1</v>
      </c>
      <c r="C104" s="89" t="s">
        <v>141</v>
      </c>
      <c r="D104" s="88" t="s">
        <v>142</v>
      </c>
      <c r="E104" s="31">
        <v>61.99</v>
      </c>
      <c r="F104" s="31">
        <v>142.81</v>
      </c>
      <c r="G104" s="28">
        <v>10</v>
      </c>
      <c r="H104" s="28">
        <f aca="true" t="shared" si="2" ref="H104:H115">ROUND(G104*F104,2)</f>
        <v>1428.1</v>
      </c>
    </row>
    <row r="105" spans="1:8" ht="12.75">
      <c r="A105" s="112" t="s">
        <v>31</v>
      </c>
      <c r="B105" s="113">
        <v>4</v>
      </c>
      <c r="C105" s="87" t="s">
        <v>145</v>
      </c>
      <c r="D105" s="88" t="s">
        <v>33</v>
      </c>
      <c r="E105" s="31">
        <v>70.02</v>
      </c>
      <c r="F105" s="31">
        <v>125.58</v>
      </c>
      <c r="G105" s="28">
        <v>5</v>
      </c>
      <c r="H105" s="28">
        <f t="shared" si="2"/>
        <v>627.9</v>
      </c>
    </row>
    <row r="106" spans="1:8" ht="12.75">
      <c r="A106" s="112" t="s">
        <v>31</v>
      </c>
      <c r="B106" s="113">
        <v>5</v>
      </c>
      <c r="C106" s="87" t="s">
        <v>146</v>
      </c>
      <c r="D106" s="88" t="s">
        <v>33</v>
      </c>
      <c r="E106" s="31">
        <v>112.91</v>
      </c>
      <c r="F106" s="31">
        <v>422.83</v>
      </c>
      <c r="G106" s="28">
        <v>1</v>
      </c>
      <c r="H106" s="28">
        <f t="shared" si="2"/>
        <v>422.83</v>
      </c>
    </row>
    <row r="107" spans="1:8" ht="12.75">
      <c r="A107" s="112" t="s">
        <v>31</v>
      </c>
      <c r="B107" s="113">
        <v>9</v>
      </c>
      <c r="C107" s="87" t="s">
        <v>223</v>
      </c>
      <c r="D107" s="88" t="s">
        <v>149</v>
      </c>
      <c r="E107" s="31">
        <v>26.26</v>
      </c>
      <c r="F107" s="31">
        <v>83.64</v>
      </c>
      <c r="G107" s="28">
        <v>1</v>
      </c>
      <c r="H107" s="28">
        <f t="shared" si="2"/>
        <v>83.64</v>
      </c>
    </row>
    <row r="108" spans="1:8" ht="12.75">
      <c r="A108" s="112" t="s">
        <v>31</v>
      </c>
      <c r="B108" s="113">
        <v>10</v>
      </c>
      <c r="C108" s="87" t="s">
        <v>150</v>
      </c>
      <c r="D108" s="88" t="s">
        <v>151</v>
      </c>
      <c r="E108" s="31">
        <v>243.51</v>
      </c>
      <c r="F108" s="31">
        <v>451.13</v>
      </c>
      <c r="G108" s="28">
        <v>1</v>
      </c>
      <c r="H108" s="28">
        <f t="shared" si="2"/>
        <v>451.13</v>
      </c>
    </row>
    <row r="109" spans="1:8" ht="12.75">
      <c r="A109" s="112" t="s">
        <v>31</v>
      </c>
      <c r="B109" s="113">
        <v>11</v>
      </c>
      <c r="C109" s="87" t="s">
        <v>152</v>
      </c>
      <c r="D109" s="88" t="s">
        <v>153</v>
      </c>
      <c r="E109" s="31">
        <v>2625.7</v>
      </c>
      <c r="F109" s="31">
        <v>3258.74</v>
      </c>
      <c r="G109" s="28">
        <v>1</v>
      </c>
      <c r="H109" s="28">
        <f t="shared" si="2"/>
        <v>3258.74</v>
      </c>
    </row>
    <row r="110" spans="1:8" ht="12.75">
      <c r="A110" s="112" t="s">
        <v>31</v>
      </c>
      <c r="B110" s="113">
        <v>16</v>
      </c>
      <c r="C110" s="87" t="s">
        <v>154</v>
      </c>
      <c r="D110" s="122" t="s">
        <v>33</v>
      </c>
      <c r="E110" s="40">
        <v>3991.38</v>
      </c>
      <c r="F110" s="123">
        <v>874.8</v>
      </c>
      <c r="G110" s="28">
        <v>30</v>
      </c>
      <c r="H110" s="28">
        <f t="shared" si="2"/>
        <v>26244</v>
      </c>
    </row>
    <row r="111" spans="1:8" ht="12.75">
      <c r="A111" s="112" t="s">
        <v>31</v>
      </c>
      <c r="B111" s="113">
        <v>17</v>
      </c>
      <c r="C111" s="87" t="s">
        <v>155</v>
      </c>
      <c r="D111" s="115" t="s">
        <v>156</v>
      </c>
      <c r="E111" s="124">
        <v>367.61</v>
      </c>
      <c r="F111" s="40">
        <v>608.71</v>
      </c>
      <c r="G111" s="28">
        <v>1</v>
      </c>
      <c r="H111" s="28">
        <f t="shared" si="2"/>
        <v>608.71</v>
      </c>
    </row>
    <row r="112" spans="1:8" ht="12.75">
      <c r="A112" s="112" t="s">
        <v>31</v>
      </c>
      <c r="B112" s="113">
        <v>19</v>
      </c>
      <c r="C112" s="87" t="s">
        <v>224</v>
      </c>
      <c r="D112" s="88" t="s">
        <v>33</v>
      </c>
      <c r="E112" s="26">
        <v>154.06</v>
      </c>
      <c r="F112" s="31">
        <v>211.98</v>
      </c>
      <c r="G112" s="28">
        <v>2</v>
      </c>
      <c r="H112" s="28">
        <f t="shared" si="2"/>
        <v>423.96</v>
      </c>
    </row>
    <row r="113" spans="1:8" ht="12.75">
      <c r="A113" s="112" t="s">
        <v>31</v>
      </c>
      <c r="B113" s="113">
        <v>20</v>
      </c>
      <c r="C113" s="87" t="s">
        <v>158</v>
      </c>
      <c r="D113" s="88" t="s">
        <v>33</v>
      </c>
      <c r="E113" s="26">
        <v>9.62</v>
      </c>
      <c r="F113" s="31">
        <v>36.43</v>
      </c>
      <c r="G113" s="28">
        <v>73</v>
      </c>
      <c r="H113" s="28">
        <f t="shared" si="2"/>
        <v>2659.39</v>
      </c>
    </row>
    <row r="114" spans="1:8" ht="12.75">
      <c r="A114" s="112" t="s">
        <v>31</v>
      </c>
      <c r="B114" s="113">
        <v>21</v>
      </c>
      <c r="C114" s="87" t="s">
        <v>159</v>
      </c>
      <c r="D114" s="88" t="s">
        <v>33</v>
      </c>
      <c r="E114" s="26">
        <v>66.53</v>
      </c>
      <c r="F114" s="31">
        <v>105.6</v>
      </c>
      <c r="G114" s="28">
        <v>2</v>
      </c>
      <c r="H114" s="28">
        <f t="shared" si="2"/>
        <v>211.2</v>
      </c>
    </row>
    <row r="115" spans="1:8" ht="12.75">
      <c r="A115" s="112" t="s">
        <v>31</v>
      </c>
      <c r="B115" s="113">
        <v>38</v>
      </c>
      <c r="C115" s="87" t="s">
        <v>160</v>
      </c>
      <c r="D115" s="88" t="s">
        <v>161</v>
      </c>
      <c r="E115" s="40">
        <v>1971.04</v>
      </c>
      <c r="F115" s="40">
        <v>2789.15</v>
      </c>
      <c r="G115" s="28">
        <v>1</v>
      </c>
      <c r="H115" s="28">
        <f t="shared" si="2"/>
        <v>2789.15</v>
      </c>
    </row>
    <row r="116" spans="1:8" ht="12.75">
      <c r="A116" s="98"/>
      <c r="B116" s="98"/>
      <c r="C116" s="42" t="s">
        <v>19</v>
      </c>
      <c r="D116" s="106"/>
      <c r="E116" s="2"/>
      <c r="F116" s="2"/>
      <c r="G116" s="107"/>
      <c r="H116" s="108">
        <f>SUM(H104:H115)</f>
        <v>39208.74999999999</v>
      </c>
    </row>
    <row r="117" spans="1:8" ht="12.75">
      <c r="A117" s="98"/>
      <c r="B117" s="98"/>
      <c r="C117" s="42"/>
      <c r="D117" s="106"/>
      <c r="E117" s="2"/>
      <c r="F117" s="2"/>
      <c r="G117" s="107"/>
      <c r="H117" s="52"/>
    </row>
    <row r="118" spans="1:8" ht="12.75">
      <c r="A118" s="67" t="s">
        <v>162</v>
      </c>
      <c r="B118" s="68"/>
      <c r="C118" s="69"/>
      <c r="D118" s="70"/>
      <c r="E118" s="70"/>
      <c r="F118" s="109"/>
      <c r="G118" s="107"/>
      <c r="H118" s="48"/>
    </row>
    <row r="119" spans="1:8" ht="12.75" customHeight="1">
      <c r="A119" s="74" t="s">
        <v>48</v>
      </c>
      <c r="B119" s="74" t="s">
        <v>48</v>
      </c>
      <c r="C119" s="75"/>
      <c r="D119" s="11" t="s">
        <v>49</v>
      </c>
      <c r="E119" s="74" t="s">
        <v>8</v>
      </c>
      <c r="F119" s="130" t="s">
        <v>173</v>
      </c>
      <c r="G119" s="17" t="s">
        <v>267</v>
      </c>
      <c r="H119" s="17"/>
    </row>
    <row r="120" spans="1:8" ht="12.75" customHeight="1">
      <c r="A120" s="77" t="s">
        <v>50</v>
      </c>
      <c r="B120" s="78" t="s">
        <v>51</v>
      </c>
      <c r="C120" s="79" t="s">
        <v>6</v>
      </c>
      <c r="D120" s="11"/>
      <c r="E120" s="77" t="s">
        <v>11</v>
      </c>
      <c r="F120" s="130"/>
      <c r="G120" s="81" t="s">
        <v>12</v>
      </c>
      <c r="H120" s="82" t="s">
        <v>13</v>
      </c>
    </row>
    <row r="121" spans="1:8" ht="12.75">
      <c r="A121" s="83" t="s">
        <v>53</v>
      </c>
      <c r="B121" s="78"/>
      <c r="C121" s="84"/>
      <c r="D121" s="11"/>
      <c r="E121" s="83" t="s">
        <v>14</v>
      </c>
      <c r="F121" s="130"/>
      <c r="G121" s="81"/>
      <c r="H121" s="82"/>
    </row>
    <row r="122" spans="1:8" ht="12.75">
      <c r="A122" s="112" t="s">
        <v>163</v>
      </c>
      <c r="B122" s="125">
        <v>1</v>
      </c>
      <c r="C122" s="87" t="s">
        <v>277</v>
      </c>
      <c r="D122" s="88" t="s">
        <v>278</v>
      </c>
      <c r="E122" s="31"/>
      <c r="F122" s="31">
        <v>1127.39</v>
      </c>
      <c r="G122" s="28">
        <v>1</v>
      </c>
      <c r="H122" s="28">
        <f aca="true" t="shared" si="3" ref="H122:H136">ROUND(G122*F122,2)</f>
        <v>1127.39</v>
      </c>
    </row>
    <row r="123" spans="1:8" ht="12.75">
      <c r="A123" s="112" t="s">
        <v>163</v>
      </c>
      <c r="B123" s="113">
        <v>2</v>
      </c>
      <c r="C123" s="87" t="s">
        <v>279</v>
      </c>
      <c r="D123" s="88" t="s">
        <v>278</v>
      </c>
      <c r="E123" s="31"/>
      <c r="F123" s="31">
        <v>2256.89</v>
      </c>
      <c r="G123" s="28">
        <v>1</v>
      </c>
      <c r="H123" s="28">
        <f t="shared" si="3"/>
        <v>2256.89</v>
      </c>
    </row>
    <row r="124" spans="1:8" ht="12.75">
      <c r="A124" s="112" t="s">
        <v>163</v>
      </c>
      <c r="B124" s="113">
        <v>3</v>
      </c>
      <c r="C124" s="87" t="s">
        <v>280</v>
      </c>
      <c r="D124" s="88" t="s">
        <v>278</v>
      </c>
      <c r="E124" s="31"/>
      <c r="F124" s="31">
        <v>759.59</v>
      </c>
      <c r="G124" s="28">
        <v>3</v>
      </c>
      <c r="H124" s="28">
        <f t="shared" si="3"/>
        <v>2278.77</v>
      </c>
    </row>
    <row r="125" spans="1:8" ht="12.75">
      <c r="A125" s="112" t="s">
        <v>163</v>
      </c>
      <c r="B125" s="125">
        <v>9</v>
      </c>
      <c r="C125" s="87" t="s">
        <v>164</v>
      </c>
      <c r="D125" s="88" t="s">
        <v>165</v>
      </c>
      <c r="E125" s="31">
        <v>32.84</v>
      </c>
      <c r="F125" s="31">
        <v>201.83</v>
      </c>
      <c r="G125" s="28">
        <v>9</v>
      </c>
      <c r="H125" s="28">
        <f t="shared" si="3"/>
        <v>1816.47</v>
      </c>
    </row>
    <row r="126" spans="1:8" ht="12.75">
      <c r="A126" s="185" t="s">
        <v>163</v>
      </c>
      <c r="B126" s="91"/>
      <c r="C126" s="87" t="s">
        <v>281</v>
      </c>
      <c r="D126" s="88"/>
      <c r="E126" s="40"/>
      <c r="F126" s="40"/>
      <c r="G126" s="26"/>
      <c r="H126" s="28">
        <f t="shared" si="3"/>
        <v>0</v>
      </c>
    </row>
    <row r="127" spans="1:8" ht="12.75">
      <c r="A127" s="185" t="s">
        <v>163</v>
      </c>
      <c r="B127" s="91">
        <v>10</v>
      </c>
      <c r="C127" s="105" t="s">
        <v>282</v>
      </c>
      <c r="D127" s="167" t="s">
        <v>283</v>
      </c>
      <c r="E127" s="59">
        <v>138.35</v>
      </c>
      <c r="F127" s="40">
        <v>242.6</v>
      </c>
      <c r="G127" s="28">
        <v>4</v>
      </c>
      <c r="H127" s="28">
        <f t="shared" si="3"/>
        <v>970.4</v>
      </c>
    </row>
    <row r="128" spans="1:8" ht="12.75">
      <c r="A128" s="112" t="s">
        <v>163</v>
      </c>
      <c r="B128" s="91">
        <v>11</v>
      </c>
      <c r="C128" s="105" t="s">
        <v>284</v>
      </c>
      <c r="D128" s="186" t="s">
        <v>283</v>
      </c>
      <c r="E128" s="40">
        <v>62.55</v>
      </c>
      <c r="F128" s="40">
        <v>229.33</v>
      </c>
      <c r="G128" s="28">
        <v>7</v>
      </c>
      <c r="H128" s="28">
        <f t="shared" si="3"/>
        <v>1605.31</v>
      </c>
    </row>
    <row r="129" spans="1:8" ht="12.75">
      <c r="A129" s="112" t="s">
        <v>163</v>
      </c>
      <c r="B129" s="113">
        <v>12</v>
      </c>
      <c r="C129" s="87" t="s">
        <v>166</v>
      </c>
      <c r="D129" s="88" t="s">
        <v>167</v>
      </c>
      <c r="E129" s="31">
        <v>52.07</v>
      </c>
      <c r="F129" s="31">
        <v>213.52</v>
      </c>
      <c r="G129" s="28">
        <v>1.6</v>
      </c>
      <c r="H129" s="28">
        <f t="shared" si="3"/>
        <v>341.63</v>
      </c>
    </row>
    <row r="130" spans="1:8" ht="12.75">
      <c r="A130" s="112" t="s">
        <v>163</v>
      </c>
      <c r="B130" s="91"/>
      <c r="C130" s="87" t="s">
        <v>168</v>
      </c>
      <c r="D130" s="93"/>
      <c r="E130" s="93"/>
      <c r="F130" s="40">
        <v>0</v>
      </c>
      <c r="G130" s="28">
        <v>0</v>
      </c>
      <c r="H130" s="28">
        <f t="shared" si="3"/>
        <v>0</v>
      </c>
    </row>
    <row r="131" spans="1:8" ht="12.75">
      <c r="A131" s="112" t="s">
        <v>163</v>
      </c>
      <c r="B131" s="91">
        <v>40</v>
      </c>
      <c r="C131" s="89" t="s">
        <v>250</v>
      </c>
      <c r="D131" s="93" t="s">
        <v>170</v>
      </c>
      <c r="E131" s="59">
        <v>4.12</v>
      </c>
      <c r="F131" s="40">
        <v>272.62</v>
      </c>
      <c r="G131" s="28">
        <v>3</v>
      </c>
      <c r="H131" s="28">
        <f t="shared" si="3"/>
        <v>817.86</v>
      </c>
    </row>
    <row r="132" spans="1:8" ht="12.75">
      <c r="A132" s="112" t="s">
        <v>163</v>
      </c>
      <c r="B132" s="91">
        <v>41</v>
      </c>
      <c r="C132" s="89" t="s">
        <v>169</v>
      </c>
      <c r="D132" s="93" t="s">
        <v>170</v>
      </c>
      <c r="E132" s="59">
        <v>4.12</v>
      </c>
      <c r="F132" s="40">
        <v>102.8</v>
      </c>
      <c r="G132" s="28">
        <v>2</v>
      </c>
      <c r="H132" s="28">
        <f t="shared" si="3"/>
        <v>205.6</v>
      </c>
    </row>
    <row r="133" spans="1:8" ht="12.75">
      <c r="A133" s="112" t="s">
        <v>163</v>
      </c>
      <c r="B133" s="91">
        <v>44</v>
      </c>
      <c r="C133" s="105" t="s">
        <v>285</v>
      </c>
      <c r="D133" s="93" t="s">
        <v>286</v>
      </c>
      <c r="E133" s="126">
        <v>54.31</v>
      </c>
      <c r="F133" s="40">
        <v>239.64</v>
      </c>
      <c r="G133" s="28">
        <v>1</v>
      </c>
      <c r="H133" s="28">
        <f t="shared" si="3"/>
        <v>239.64</v>
      </c>
    </row>
    <row r="134" spans="1:8" ht="12.75">
      <c r="A134" s="185" t="s">
        <v>163</v>
      </c>
      <c r="B134" s="91">
        <v>47</v>
      </c>
      <c r="C134" s="105" t="s">
        <v>287</v>
      </c>
      <c r="D134" s="93" t="s">
        <v>71</v>
      </c>
      <c r="E134" s="126"/>
      <c r="F134" s="40">
        <v>2543.71</v>
      </c>
      <c r="G134" s="28">
        <v>6</v>
      </c>
      <c r="H134" s="28">
        <f t="shared" si="3"/>
        <v>15262.26</v>
      </c>
    </row>
    <row r="135" spans="1:8" ht="12.75">
      <c r="A135" s="185" t="s">
        <v>163</v>
      </c>
      <c r="B135" s="91">
        <v>49</v>
      </c>
      <c r="C135" s="105" t="s">
        <v>288</v>
      </c>
      <c r="D135" s="93" t="s">
        <v>71</v>
      </c>
      <c r="E135" s="126"/>
      <c r="F135" s="40">
        <v>906.44</v>
      </c>
      <c r="G135" s="28">
        <v>1</v>
      </c>
      <c r="H135" s="28">
        <f t="shared" si="3"/>
        <v>906.44</v>
      </c>
    </row>
    <row r="136" spans="1:8" ht="12.75">
      <c r="A136" s="112" t="s">
        <v>163</v>
      </c>
      <c r="B136" s="86">
        <v>50</v>
      </c>
      <c r="C136" s="105" t="s">
        <v>251</v>
      </c>
      <c r="D136" s="115" t="s">
        <v>39</v>
      </c>
      <c r="E136" s="126"/>
      <c r="F136" s="40">
        <v>123.85</v>
      </c>
      <c r="G136" s="28">
        <v>4</v>
      </c>
      <c r="H136" s="28">
        <f t="shared" si="3"/>
        <v>495.4</v>
      </c>
    </row>
    <row r="137" spans="1:8" ht="12.75">
      <c r="A137" s="98"/>
      <c r="B137" s="98"/>
      <c r="C137" s="42" t="s">
        <v>19</v>
      </c>
      <c r="D137" s="106"/>
      <c r="E137" s="106"/>
      <c r="F137" s="107"/>
      <c r="G137" s="128"/>
      <c r="H137" s="60">
        <f>SUM(H122:H136)</f>
        <v>28324.06</v>
      </c>
    </row>
    <row r="138" spans="1:8" ht="12.75">
      <c r="A138" s="98"/>
      <c r="B138" s="98"/>
      <c r="C138" s="42"/>
      <c r="D138" s="106"/>
      <c r="E138" s="106"/>
      <c r="F138" s="107"/>
      <c r="G138" s="170"/>
      <c r="H138" s="48"/>
    </row>
    <row r="139" spans="1:8" ht="12.75">
      <c r="A139" s="98"/>
      <c r="B139" s="98"/>
      <c r="C139" s="129" t="s">
        <v>36</v>
      </c>
      <c r="D139" s="57"/>
      <c r="E139" s="57"/>
      <c r="F139" s="57"/>
      <c r="G139" s="57"/>
      <c r="H139" s="58"/>
    </row>
    <row r="140" spans="1:8" ht="12.75" customHeight="1">
      <c r="A140" s="74" t="s">
        <v>48</v>
      </c>
      <c r="B140" s="74" t="s">
        <v>48</v>
      </c>
      <c r="C140" s="75"/>
      <c r="D140" s="11" t="s">
        <v>49</v>
      </c>
      <c r="E140" s="74" t="s">
        <v>8</v>
      </c>
      <c r="F140" s="130" t="s">
        <v>173</v>
      </c>
      <c r="G140" s="17" t="s">
        <v>267</v>
      </c>
      <c r="H140" s="17"/>
    </row>
    <row r="141" spans="1:8" ht="12.75" customHeight="1">
      <c r="A141" s="77" t="s">
        <v>50</v>
      </c>
      <c r="B141" s="78" t="s">
        <v>51</v>
      </c>
      <c r="C141" s="79" t="s">
        <v>6</v>
      </c>
      <c r="D141" s="11"/>
      <c r="E141" s="77" t="s">
        <v>11</v>
      </c>
      <c r="F141" s="130"/>
      <c r="G141" s="81" t="s">
        <v>12</v>
      </c>
      <c r="H141" s="82" t="s">
        <v>13</v>
      </c>
    </row>
    <row r="142" spans="1:8" ht="12.75">
      <c r="A142" s="83" t="s">
        <v>53</v>
      </c>
      <c r="B142" s="78"/>
      <c r="C142" s="84"/>
      <c r="D142" s="11"/>
      <c r="E142" s="83" t="s">
        <v>14</v>
      </c>
      <c r="F142" s="130"/>
      <c r="G142" s="81"/>
      <c r="H142" s="82"/>
    </row>
    <row r="143" spans="1:8" ht="12.75">
      <c r="A143" s="22" t="s">
        <v>37</v>
      </c>
      <c r="B143" s="22">
        <v>33</v>
      </c>
      <c r="C143" s="87" t="s">
        <v>174</v>
      </c>
      <c r="D143" s="115" t="s">
        <v>39</v>
      </c>
      <c r="E143" s="116">
        <v>3468.64</v>
      </c>
      <c r="F143" s="116">
        <v>4281.3</v>
      </c>
      <c r="G143" s="28">
        <v>1</v>
      </c>
      <c r="H143" s="28">
        <f>ROUND(G143*F143,2)</f>
        <v>4281.3</v>
      </c>
    </row>
    <row r="144" spans="1:8" ht="12.75">
      <c r="A144" s="22" t="s">
        <v>37</v>
      </c>
      <c r="B144" s="22"/>
      <c r="C144" s="87" t="s">
        <v>289</v>
      </c>
      <c r="D144" s="115" t="s">
        <v>39</v>
      </c>
      <c r="E144" s="59"/>
      <c r="F144" s="40">
        <v>1987.29</v>
      </c>
      <c r="G144" s="160">
        <v>2</v>
      </c>
      <c r="H144" s="28">
        <f>ROUND(G144*F144,2)</f>
        <v>3974.58</v>
      </c>
    </row>
    <row r="145" spans="1:8" ht="12.75">
      <c r="A145" s="131"/>
      <c r="B145" s="131"/>
      <c r="C145" s="56" t="s">
        <v>19</v>
      </c>
      <c r="D145" s="132"/>
      <c r="E145" s="132"/>
      <c r="F145" s="133"/>
      <c r="G145" s="134"/>
      <c r="H145" s="108">
        <f>SUM(H143:H144)</f>
        <v>8255.880000000001</v>
      </c>
    </row>
    <row r="146" spans="1:8" ht="12.75">
      <c r="A146" s="98"/>
      <c r="B146" s="98"/>
      <c r="C146" s="42"/>
      <c r="D146" s="106"/>
      <c r="E146" s="110"/>
      <c r="F146" s="107"/>
      <c r="G146" s="107"/>
      <c r="H146" s="48"/>
    </row>
    <row r="147" spans="1:8" ht="12.75">
      <c r="A147" s="98"/>
      <c r="B147" s="98"/>
      <c r="C147" s="42"/>
      <c r="D147" s="106"/>
      <c r="E147" s="110"/>
      <c r="F147" s="107"/>
      <c r="G147" s="107"/>
      <c r="H147" s="48"/>
    </row>
    <row r="148" spans="1:8" ht="12.75" customHeight="1">
      <c r="A148" s="74" t="s">
        <v>48</v>
      </c>
      <c r="B148" s="74" t="s">
        <v>48</v>
      </c>
      <c r="C148" s="75"/>
      <c r="D148" s="11" t="s">
        <v>253</v>
      </c>
      <c r="E148" s="74" t="s">
        <v>9</v>
      </c>
      <c r="F148" s="130" t="s">
        <v>9</v>
      </c>
      <c r="G148" s="17" t="s">
        <v>267</v>
      </c>
      <c r="H148" s="17"/>
    </row>
    <row r="149" spans="1:8" ht="12.75" customHeight="1">
      <c r="A149" s="77" t="s">
        <v>50</v>
      </c>
      <c r="B149" s="78" t="s">
        <v>254</v>
      </c>
      <c r="C149" s="79" t="s">
        <v>6</v>
      </c>
      <c r="D149" s="11"/>
      <c r="E149" s="77" t="s">
        <v>52</v>
      </c>
      <c r="F149" s="130" t="s">
        <v>52</v>
      </c>
      <c r="G149" s="81" t="s">
        <v>12</v>
      </c>
      <c r="H149" s="82" t="s">
        <v>13</v>
      </c>
    </row>
    <row r="150" spans="1:8" ht="12.75">
      <c r="A150" s="83" t="s">
        <v>53</v>
      </c>
      <c r="B150" s="78"/>
      <c r="C150" s="84"/>
      <c r="D150" s="11" t="s">
        <v>255</v>
      </c>
      <c r="E150" s="83" t="s">
        <v>14</v>
      </c>
      <c r="F150" s="130"/>
      <c r="G150" s="81"/>
      <c r="H150" s="82"/>
    </row>
    <row r="151" spans="1:8" ht="12.75">
      <c r="A151" s="135"/>
      <c r="B151" s="23">
        <v>1</v>
      </c>
      <c r="C151" s="29" t="s">
        <v>290</v>
      </c>
      <c r="D151" s="30" t="s">
        <v>39</v>
      </c>
      <c r="E151" s="59"/>
      <c r="F151" s="40">
        <v>964.2857142857143</v>
      </c>
      <c r="G151" s="28">
        <v>1</v>
      </c>
      <c r="H151" s="28">
        <f>ROUND(G151*F151,2)</f>
        <v>964.29</v>
      </c>
    </row>
    <row r="152" spans="1:8" ht="12.75">
      <c r="A152" s="135"/>
      <c r="B152" s="23">
        <v>5</v>
      </c>
      <c r="C152" s="29" t="s">
        <v>291</v>
      </c>
      <c r="D152" s="30" t="s">
        <v>39</v>
      </c>
      <c r="E152" s="59"/>
      <c r="F152" s="40">
        <v>3000</v>
      </c>
      <c r="G152" s="28"/>
      <c r="H152" s="28">
        <f>ROUND(G152*F152,2)</f>
        <v>0</v>
      </c>
    </row>
    <row r="153" spans="1:8" ht="12.75">
      <c r="A153" s="135"/>
      <c r="B153" s="23">
        <v>6</v>
      </c>
      <c r="C153" s="29" t="s">
        <v>292</v>
      </c>
      <c r="D153" s="30" t="s">
        <v>39</v>
      </c>
      <c r="E153" s="59"/>
      <c r="F153" s="40">
        <v>142.5</v>
      </c>
      <c r="G153" s="28"/>
      <c r="H153" s="28">
        <f>ROUND(G153*F153,2)</f>
        <v>0</v>
      </c>
    </row>
    <row r="154" spans="1:8" ht="12.75">
      <c r="A154" s="135"/>
      <c r="B154" s="23">
        <v>7</v>
      </c>
      <c r="C154" s="50" t="s">
        <v>256</v>
      </c>
      <c r="D154" s="30" t="s">
        <v>39</v>
      </c>
      <c r="E154" s="59"/>
      <c r="F154" s="40">
        <v>43.01</v>
      </c>
      <c r="G154" s="28">
        <v>1</v>
      </c>
      <c r="H154" s="28">
        <f>ROUND(G154*F154,2)</f>
        <v>43.01</v>
      </c>
    </row>
    <row r="155" spans="1:8" ht="12.75">
      <c r="A155" s="135"/>
      <c r="B155" s="23">
        <v>14</v>
      </c>
      <c r="C155" s="29" t="s">
        <v>177</v>
      </c>
      <c r="D155" s="30" t="s">
        <v>39</v>
      </c>
      <c r="E155" s="40"/>
      <c r="F155" s="40">
        <v>282.203333333333</v>
      </c>
      <c r="G155" s="28">
        <v>1</v>
      </c>
      <c r="H155" s="28">
        <f>ROUND(G155*F155,2)</f>
        <v>282.2</v>
      </c>
    </row>
    <row r="156" spans="1:8" ht="12.75">
      <c r="A156" s="136"/>
      <c r="B156" s="137"/>
      <c r="C156" s="138"/>
      <c r="D156" s="139"/>
      <c r="E156" s="140"/>
      <c r="F156" s="140"/>
      <c r="G156" s="141"/>
      <c r="H156" s="60">
        <f>SUM(H151:H155)</f>
        <v>1289.5</v>
      </c>
    </row>
    <row r="157" spans="1:8" ht="12.75">
      <c r="A157" s="98"/>
      <c r="B157" s="98"/>
      <c r="C157" s="42"/>
      <c r="D157" s="106"/>
      <c r="E157" s="110"/>
      <c r="F157" s="107"/>
      <c r="G157" s="107"/>
      <c r="H157" s="48"/>
    </row>
    <row r="158" spans="1:8" ht="12.75">
      <c r="A158" s="98"/>
      <c r="B158" s="98"/>
      <c r="C158" s="42"/>
      <c r="D158" s="106"/>
      <c r="E158" s="106" t="s">
        <v>257</v>
      </c>
      <c r="F158" s="107"/>
      <c r="G158" s="107"/>
      <c r="H158" s="48"/>
    </row>
    <row r="159" spans="1:8" ht="12.75">
      <c r="A159" s="98"/>
      <c r="B159" s="98"/>
      <c r="C159" s="42"/>
      <c r="D159" s="106"/>
      <c r="E159" s="106"/>
      <c r="F159" s="107"/>
      <c r="G159" s="107"/>
      <c r="H159" s="48"/>
    </row>
    <row r="160" spans="1:8" ht="12.75">
      <c r="A160" s="98"/>
      <c r="B160" s="98"/>
      <c r="C160" s="42"/>
      <c r="D160" s="106"/>
      <c r="E160" s="106"/>
      <c r="F160" s="107"/>
      <c r="G160" s="107"/>
      <c r="H160" s="48"/>
    </row>
    <row r="161" spans="1:8" ht="12.75" customHeight="1">
      <c r="A161" s="74" t="s">
        <v>48</v>
      </c>
      <c r="B161" s="74" t="s">
        <v>48</v>
      </c>
      <c r="C161" s="75"/>
      <c r="D161" s="187" t="s">
        <v>49</v>
      </c>
      <c r="E161" s="74" t="s">
        <v>8</v>
      </c>
      <c r="F161" s="188" t="s">
        <v>173</v>
      </c>
      <c r="G161" s="17" t="s">
        <v>267</v>
      </c>
      <c r="H161" s="17"/>
    </row>
    <row r="162" spans="1:8" ht="12.75" customHeight="1">
      <c r="A162" s="77" t="s">
        <v>50</v>
      </c>
      <c r="B162" s="189" t="s">
        <v>51</v>
      </c>
      <c r="C162" s="79" t="s">
        <v>6</v>
      </c>
      <c r="D162" s="187"/>
      <c r="E162" s="77" t="s">
        <v>11</v>
      </c>
      <c r="F162" s="188"/>
      <c r="G162" s="190" t="s">
        <v>12</v>
      </c>
      <c r="H162" s="82" t="s">
        <v>13</v>
      </c>
    </row>
    <row r="163" spans="1:8" ht="12.75">
      <c r="A163" s="77" t="s">
        <v>53</v>
      </c>
      <c r="B163" s="189"/>
      <c r="C163" s="191"/>
      <c r="D163" s="187"/>
      <c r="E163" s="77" t="s">
        <v>14</v>
      </c>
      <c r="F163" s="188"/>
      <c r="G163" s="190"/>
      <c r="H163" s="82"/>
    </row>
    <row r="164" spans="1:8" ht="12.75">
      <c r="A164" s="192"/>
      <c r="B164" s="193"/>
      <c r="C164" s="194" t="s">
        <v>293</v>
      </c>
      <c r="D164" s="195" t="s">
        <v>39</v>
      </c>
      <c r="E164" s="22"/>
      <c r="F164" s="196">
        <v>200000</v>
      </c>
      <c r="G164" s="197">
        <v>1</v>
      </c>
      <c r="H164" s="28">
        <f>ROUND(G164*F164,2)</f>
        <v>200000</v>
      </c>
    </row>
    <row r="165" spans="1:8" ht="12.75">
      <c r="A165" s="135"/>
      <c r="B165" s="135">
        <v>19</v>
      </c>
      <c r="C165" s="198" t="s">
        <v>180</v>
      </c>
      <c r="D165" s="199" t="s">
        <v>181</v>
      </c>
      <c r="E165" s="124"/>
      <c r="F165" s="124">
        <v>862</v>
      </c>
      <c r="G165" s="28">
        <v>0.65</v>
      </c>
      <c r="H165" s="28">
        <f>ROUND(G165*F165,2)</f>
        <v>560.3</v>
      </c>
    </row>
    <row r="166" spans="1:8" ht="12.75">
      <c r="A166" s="136"/>
      <c r="B166" s="137"/>
      <c r="C166" s="138" t="s">
        <v>19</v>
      </c>
      <c r="D166" s="139"/>
      <c r="E166" s="140"/>
      <c r="F166" s="140"/>
      <c r="G166" s="141"/>
      <c r="H166" s="60">
        <f>SUM(H164:H165)</f>
        <v>200560.3</v>
      </c>
    </row>
    <row r="167" spans="1:8" ht="12.75">
      <c r="A167" s="98"/>
      <c r="B167" s="98"/>
      <c r="C167" s="2"/>
      <c r="D167" s="139"/>
      <c r="E167" s="42"/>
      <c r="F167" s="133"/>
      <c r="G167" s="107"/>
      <c r="H167" s="48"/>
    </row>
    <row r="168" spans="1:10" ht="12.75">
      <c r="A168" s="142"/>
      <c r="B168" s="142"/>
      <c r="C168" s="143" t="s">
        <v>182</v>
      </c>
      <c r="D168" s="139"/>
      <c r="E168" s="143"/>
      <c r="F168" s="144"/>
      <c r="G168" s="134"/>
      <c r="H168" s="60">
        <f>H166+H156+H145+H137+H116+H97+H80+H44</f>
        <v>531225.8700000001</v>
      </c>
      <c r="J168" s="200"/>
    </row>
    <row r="169" spans="1:10" ht="12.75">
      <c r="A169" s="131"/>
      <c r="B169" s="131"/>
      <c r="C169" s="56"/>
      <c r="D169" s="139"/>
      <c r="E169" s="132"/>
      <c r="F169" s="132"/>
      <c r="G169" s="107"/>
      <c r="H169" s="48"/>
      <c r="J169" s="200"/>
    </row>
    <row r="170" spans="1:8" ht="15.75" customHeight="1">
      <c r="A170"/>
      <c r="B170"/>
      <c r="C170" s="145" t="s">
        <v>184</v>
      </c>
      <c r="D170" s="145"/>
      <c r="E170" s="145"/>
      <c r="F170" s="145"/>
      <c r="G170"/>
      <c r="H170"/>
    </row>
    <row r="171" spans="1:8" ht="15.75" customHeight="1">
      <c r="A171"/>
      <c r="B171"/>
      <c r="C171" s="145" t="s">
        <v>185</v>
      </c>
      <c r="D171" s="145"/>
      <c r="E171" s="145"/>
      <c r="F171" s="145"/>
      <c r="G171"/>
      <c r="H171"/>
    </row>
    <row r="172" spans="1:8" ht="12.75">
      <c r="A172"/>
      <c r="B172"/>
      <c r="C172" s="61"/>
      <c r="D172" s="147"/>
      <c r="E172" s="148"/>
      <c r="F172" s="148"/>
      <c r="G172"/>
      <c r="H172"/>
    </row>
    <row r="173" spans="1:8" ht="12.75">
      <c r="A173"/>
      <c r="B173"/>
      <c r="C173" s="151" t="s">
        <v>186</v>
      </c>
      <c r="D173" s="151"/>
      <c r="E173" s="151"/>
      <c r="F173" s="151"/>
      <c r="G173"/>
      <c r="H173"/>
    </row>
    <row r="174" spans="1:8" ht="12.75">
      <c r="A174"/>
      <c r="B174"/>
      <c r="C174" s="99"/>
      <c r="D174" s="153"/>
      <c r="E174" s="154"/>
      <c r="F174" s="154"/>
      <c r="G174"/>
      <c r="H174"/>
    </row>
    <row r="175" spans="1:8" ht="12.75">
      <c r="A175"/>
      <c r="B175"/>
      <c r="C175" s="151" t="s">
        <v>187</v>
      </c>
      <c r="D175" s="151"/>
      <c r="E175" s="151"/>
      <c r="F175" s="151"/>
      <c r="G175"/>
      <c r="H175"/>
    </row>
    <row r="176" spans="3:6" ht="12.75">
      <c r="C176" s="157"/>
      <c r="D176" s="158"/>
      <c r="E176" s="159"/>
      <c r="F176" s="159"/>
    </row>
    <row r="177" spans="3:6" ht="15.75" customHeight="1">
      <c r="C177" s="145" t="s">
        <v>188</v>
      </c>
      <c r="D177" s="145"/>
      <c r="E177" s="145"/>
      <c r="F177" s="145"/>
    </row>
    <row r="178" spans="3:6" ht="15.75" customHeight="1">
      <c r="C178" s="145" t="s">
        <v>189</v>
      </c>
      <c r="D178" s="145"/>
      <c r="E178" s="145"/>
      <c r="F178" s="145"/>
    </row>
    <row r="179" spans="3:6" ht="12.75">
      <c r="C179" s="61"/>
      <c r="D179" s="147"/>
      <c r="E179" s="148"/>
      <c r="F179" s="148"/>
    </row>
    <row r="180" spans="3:6" ht="12.75">
      <c r="C180" s="151" t="s">
        <v>190</v>
      </c>
      <c r="D180" s="151"/>
      <c r="E180" s="151"/>
      <c r="F180" s="151"/>
    </row>
    <row r="181" spans="3:6" ht="12.75">
      <c r="C181" s="99"/>
      <c r="D181" s="153"/>
      <c r="E181" s="154"/>
      <c r="F181" s="154"/>
    </row>
    <row r="182" spans="3:6" ht="12.75">
      <c r="C182" s="151" t="s">
        <v>191</v>
      </c>
      <c r="D182" s="151"/>
      <c r="E182" s="151"/>
      <c r="F182" s="151"/>
    </row>
  </sheetData>
  <sheetProtection selectLockedCells="1" selectUnlockedCells="1"/>
  <mergeCells count="97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F51:F53"/>
    <mergeCell ref="G51:H51"/>
    <mergeCell ref="B52:B53"/>
    <mergeCell ref="G52:G53"/>
    <mergeCell ref="H52:H53"/>
    <mergeCell ref="D83:D85"/>
    <mergeCell ref="F83:F85"/>
    <mergeCell ref="G83:H83"/>
    <mergeCell ref="B84:B85"/>
    <mergeCell ref="G84:G85"/>
    <mergeCell ref="H84:H85"/>
    <mergeCell ref="A98:F98"/>
    <mergeCell ref="D100:D102"/>
    <mergeCell ref="F100:F102"/>
    <mergeCell ref="G100:H100"/>
    <mergeCell ref="B101:B102"/>
    <mergeCell ref="G101:G102"/>
    <mergeCell ref="H101:H102"/>
    <mergeCell ref="D119:D121"/>
    <mergeCell ref="F119:F121"/>
    <mergeCell ref="G119:H119"/>
    <mergeCell ref="B120:B121"/>
    <mergeCell ref="G120:G121"/>
    <mergeCell ref="H120:H121"/>
    <mergeCell ref="D140:D142"/>
    <mergeCell ref="F140:F142"/>
    <mergeCell ref="G140:H140"/>
    <mergeCell ref="B141:B142"/>
    <mergeCell ref="G141:G142"/>
    <mergeCell ref="H141:H142"/>
    <mergeCell ref="D148:D150"/>
    <mergeCell ref="F148:F150"/>
    <mergeCell ref="G148:H148"/>
    <mergeCell ref="B149:B150"/>
    <mergeCell ref="G149:G150"/>
    <mergeCell ref="H149:H150"/>
    <mergeCell ref="D161:D163"/>
    <mergeCell ref="F161:F163"/>
    <mergeCell ref="G161:H161"/>
    <mergeCell ref="B162:B163"/>
    <mergeCell ref="G162:G163"/>
    <mergeCell ref="H162:H163"/>
    <mergeCell ref="C170:F170"/>
    <mergeCell ref="C171:F171"/>
    <mergeCell ref="C173:F173"/>
    <mergeCell ref="C175:F175"/>
    <mergeCell ref="C177:F177"/>
    <mergeCell ref="C178:F178"/>
    <mergeCell ref="C180:F180"/>
    <mergeCell ref="C182:F182"/>
  </mergeCells>
  <printOptions/>
  <pageMargins left="0.7479166666666667" right="0.2361111111111111" top="0.15763888888888888" bottom="0.39305555555555555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248">
      <selection activeCell="N276" sqref="N276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5" width="9.28125" style="1" customWidth="1"/>
    <col min="6" max="6" width="9.7109375" style="1" customWidth="1"/>
    <col min="7" max="7" width="6.7109375" style="1" customWidth="1"/>
    <col min="8" max="8" width="13.421875" style="2" customWidth="1"/>
  </cols>
  <sheetData>
    <row r="1" spans="1:8" ht="12.75">
      <c r="A1" s="3" t="s">
        <v>228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294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3.84</v>
      </c>
      <c r="H9" s="28">
        <v>3701.64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1.36</v>
      </c>
      <c r="H10" s="28">
        <v>1770.8616000000002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5472.5016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294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1.362</v>
      </c>
      <c r="H17" s="28">
        <v>1329.8856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v>1329.8856</v>
      </c>
    </row>
    <row r="19" spans="1:8" ht="12.75">
      <c r="A19" s="34"/>
      <c r="B19" s="34"/>
      <c r="C19" s="42"/>
      <c r="D19" s="43"/>
      <c r="E19" s="43"/>
      <c r="F19" s="47"/>
      <c r="G19" s="36"/>
      <c r="H19" s="10"/>
    </row>
    <row r="20" spans="1:8" ht="12.75">
      <c r="A20" s="4" t="s">
        <v>24</v>
      </c>
      <c r="B20" s="5"/>
      <c r="C20" s="6"/>
      <c r="D20" s="7"/>
      <c r="E20" s="7"/>
      <c r="F20" s="49"/>
      <c r="G20" s="36"/>
      <c r="H20" s="10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294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1.836</v>
      </c>
      <c r="H24" s="28">
        <v>2212.36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1.836</v>
      </c>
      <c r="H25" s="28">
        <v>1644.89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v>3857.25</v>
      </c>
    </row>
    <row r="27" spans="1:8" ht="12.75">
      <c r="A27" s="34"/>
      <c r="B27" s="34"/>
      <c r="C27" s="42"/>
      <c r="D27" s="43"/>
      <c r="E27" s="43"/>
      <c r="F27" s="45"/>
      <c r="G27" s="36"/>
      <c r="H27" s="201"/>
    </row>
    <row r="28" spans="1:8" ht="12.75">
      <c r="A28" s="34"/>
      <c r="B28" s="34"/>
      <c r="C28" s="53" t="s">
        <v>30</v>
      </c>
      <c r="D28" s="54"/>
      <c r="E28" s="54"/>
      <c r="F28" s="45"/>
      <c r="G28" s="176"/>
      <c r="H28" s="10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294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v>80.85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>
        <v>2352.05</v>
      </c>
      <c r="F33" s="51">
        <v>2914.49</v>
      </c>
      <c r="G33" s="28">
        <v>0.3</v>
      </c>
      <c r="H33" s="28">
        <v>740.97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v>821.82</v>
      </c>
    </row>
    <row r="35" spans="1:8" ht="12.75">
      <c r="A35" s="34"/>
      <c r="B35" s="34"/>
      <c r="C35" s="42"/>
      <c r="D35" s="43"/>
      <c r="E35" s="43"/>
      <c r="F35" s="9"/>
      <c r="G35" s="36"/>
      <c r="H35" s="10"/>
    </row>
    <row r="36" spans="1:8" ht="12.75">
      <c r="A36" s="34"/>
      <c r="B36" s="34"/>
      <c r="C36" s="42"/>
      <c r="D36" s="43"/>
      <c r="E36" s="43"/>
      <c r="F36" s="9"/>
      <c r="G36" s="36"/>
      <c r="H36" s="10"/>
    </row>
    <row r="37" spans="1:8" ht="12.75">
      <c r="A37" s="34"/>
      <c r="B37" s="34"/>
      <c r="C37" s="56" t="s">
        <v>36</v>
      </c>
      <c r="D37" s="57"/>
      <c r="E37" s="57"/>
      <c r="F37" s="57"/>
      <c r="G37" s="177"/>
      <c r="H37" s="17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294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v>189.24</v>
      </c>
    </row>
    <row r="43" spans="1:8" ht="12.75">
      <c r="A43" s="34"/>
      <c r="B43" s="34"/>
      <c r="C43" s="42"/>
      <c r="D43" s="43"/>
      <c r="E43" s="43"/>
      <c r="F43" s="45"/>
      <c r="G43" s="36"/>
      <c r="H43" s="10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v>11670.697199999999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202" t="s">
        <v>295</v>
      </c>
      <c r="B49" s="114"/>
      <c r="C49" s="202"/>
      <c r="D49" s="119"/>
      <c r="E49" s="119"/>
      <c r="F49" s="107"/>
      <c r="G49" s="203"/>
      <c r="H49" s="48"/>
    </row>
    <row r="50" spans="1:8" ht="12.75">
      <c r="A50" s="204" t="s">
        <v>48</v>
      </c>
      <c r="B50" s="204" t="s">
        <v>48</v>
      </c>
      <c r="C50" s="205"/>
      <c r="D50" s="204" t="s">
        <v>253</v>
      </c>
      <c r="E50" s="204" t="s">
        <v>8</v>
      </c>
      <c r="F50" s="102" t="s">
        <v>9</v>
      </c>
      <c r="G50" s="17" t="s">
        <v>294</v>
      </c>
      <c r="H50" s="17"/>
    </row>
    <row r="51" spans="1:8" ht="12.75" customHeight="1">
      <c r="A51" s="206" t="s">
        <v>50</v>
      </c>
      <c r="B51" s="206" t="s">
        <v>254</v>
      </c>
      <c r="C51" s="207" t="s">
        <v>6</v>
      </c>
      <c r="D51" s="206"/>
      <c r="E51" s="206" t="s">
        <v>11</v>
      </c>
      <c r="F51" s="103" t="s">
        <v>52</v>
      </c>
      <c r="G51" s="81" t="s">
        <v>12</v>
      </c>
      <c r="H51" s="82" t="s">
        <v>13</v>
      </c>
    </row>
    <row r="52" spans="1:8" ht="12.75">
      <c r="A52" s="85" t="s">
        <v>53</v>
      </c>
      <c r="B52" s="85"/>
      <c r="C52" s="208"/>
      <c r="D52" s="85" t="s">
        <v>255</v>
      </c>
      <c r="E52" s="85" t="s">
        <v>14</v>
      </c>
      <c r="F52" s="104"/>
      <c r="G52" s="81"/>
      <c r="H52" s="82"/>
    </row>
    <row r="53" spans="1:8" ht="12.75">
      <c r="A53" s="125"/>
      <c r="B53" s="125"/>
      <c r="C53" s="87" t="s">
        <v>296</v>
      </c>
      <c r="D53" s="209" t="s">
        <v>297</v>
      </c>
      <c r="E53" s="26"/>
      <c r="F53" s="26"/>
      <c r="G53" s="26"/>
      <c r="H53" s="164"/>
    </row>
    <row r="54" spans="1:8" ht="12.75">
      <c r="A54" s="112" t="s">
        <v>298</v>
      </c>
      <c r="B54" s="113">
        <v>1</v>
      </c>
      <c r="C54" s="89" t="s">
        <v>299</v>
      </c>
      <c r="D54" s="88"/>
      <c r="E54" s="31">
        <v>73.62</v>
      </c>
      <c r="F54" s="31">
        <v>600.73</v>
      </c>
      <c r="G54" s="26">
        <v>15</v>
      </c>
      <c r="H54" s="165">
        <f>ROUND(G54*F54,2)</f>
        <v>9010.95</v>
      </c>
    </row>
    <row r="55" spans="1:8" ht="12.75">
      <c r="A55" s="112" t="s">
        <v>298</v>
      </c>
      <c r="B55" s="113">
        <v>2</v>
      </c>
      <c r="C55" s="89" t="s">
        <v>300</v>
      </c>
      <c r="D55" s="88"/>
      <c r="E55" s="31">
        <v>205.63</v>
      </c>
      <c r="F55" s="31">
        <v>779.91</v>
      </c>
      <c r="G55" s="26">
        <v>12</v>
      </c>
      <c r="H55" s="165">
        <f>ROUND(G55*F55,2)</f>
        <v>9358.92</v>
      </c>
    </row>
    <row r="56" spans="1:8" ht="12.75">
      <c r="A56" s="112" t="s">
        <v>298</v>
      </c>
      <c r="B56" s="113">
        <v>3</v>
      </c>
      <c r="C56" s="89" t="s">
        <v>301</v>
      </c>
      <c r="D56" s="88"/>
      <c r="E56" s="31">
        <v>57.69</v>
      </c>
      <c r="F56" s="31">
        <v>740.7800000000001</v>
      </c>
      <c r="G56" s="26">
        <v>4.2</v>
      </c>
      <c r="H56" s="165">
        <f>ROUND(G56*F56,2)</f>
        <v>3111.28</v>
      </c>
    </row>
    <row r="57" spans="1:8" ht="12.75" hidden="1">
      <c r="A57" s="112" t="s">
        <v>298</v>
      </c>
      <c r="B57" s="113">
        <v>4</v>
      </c>
      <c r="C57" s="87" t="s">
        <v>302</v>
      </c>
      <c r="D57" s="88" t="s">
        <v>303</v>
      </c>
      <c r="E57" s="31">
        <v>73.62</v>
      </c>
      <c r="F57" s="31">
        <v>732.45</v>
      </c>
      <c r="G57" s="26"/>
      <c r="H57" s="165">
        <f>ROUND(G57*F57,2)</f>
        <v>0</v>
      </c>
    </row>
    <row r="58" spans="1:8" ht="12.75" hidden="1">
      <c r="A58" s="112" t="s">
        <v>298</v>
      </c>
      <c r="B58" s="113"/>
      <c r="C58" s="87" t="s">
        <v>304</v>
      </c>
      <c r="D58" s="88" t="s">
        <v>305</v>
      </c>
      <c r="E58" s="31"/>
      <c r="F58" s="31"/>
      <c r="G58" s="26"/>
      <c r="H58" s="165"/>
    </row>
    <row r="59" spans="1:8" ht="12.75" hidden="1">
      <c r="A59" s="112" t="s">
        <v>298</v>
      </c>
      <c r="B59" s="113">
        <v>5</v>
      </c>
      <c r="C59" s="89" t="s">
        <v>306</v>
      </c>
      <c r="D59" s="88"/>
      <c r="E59" s="31">
        <v>0.84</v>
      </c>
      <c r="F59" s="31">
        <v>63.78</v>
      </c>
      <c r="G59" s="26"/>
      <c r="H59" s="165">
        <f>ROUND(G59*F59,2)</f>
        <v>0</v>
      </c>
    </row>
    <row r="60" spans="1:8" ht="12.75" hidden="1">
      <c r="A60" s="112" t="s">
        <v>298</v>
      </c>
      <c r="B60" s="125">
        <v>6</v>
      </c>
      <c r="C60" s="89" t="s">
        <v>307</v>
      </c>
      <c r="D60" s="209" t="s">
        <v>126</v>
      </c>
      <c r="E60" s="31">
        <v>0.84</v>
      </c>
      <c r="F60" s="26">
        <v>81.4</v>
      </c>
      <c r="G60" s="26"/>
      <c r="H60" s="165">
        <f>ROUND(G60*F60,2)</f>
        <v>0</v>
      </c>
    </row>
    <row r="61" spans="1:8" ht="12.75" hidden="1">
      <c r="A61" s="112" t="s">
        <v>298</v>
      </c>
      <c r="B61" s="113">
        <v>7</v>
      </c>
      <c r="C61" s="89" t="s">
        <v>300</v>
      </c>
      <c r="D61" s="88"/>
      <c r="E61" s="31">
        <v>0.84</v>
      </c>
      <c r="F61" s="31">
        <v>95.17</v>
      </c>
      <c r="G61" s="26"/>
      <c r="H61" s="165">
        <f>ROUND(G61*F61,2)</f>
        <v>0</v>
      </c>
    </row>
    <row r="62" spans="1:8" ht="12.75">
      <c r="A62" s="112" t="s">
        <v>298</v>
      </c>
      <c r="B62" s="113">
        <v>8</v>
      </c>
      <c r="C62" s="87" t="s">
        <v>308</v>
      </c>
      <c r="D62" s="88" t="s">
        <v>309</v>
      </c>
      <c r="E62" s="31">
        <v>44.03</v>
      </c>
      <c r="F62" s="31">
        <v>267.64</v>
      </c>
      <c r="G62" s="26">
        <v>12</v>
      </c>
      <c r="H62" s="165">
        <f>ROUND(G62*F62,2)</f>
        <v>3211.68</v>
      </c>
    </row>
    <row r="63" spans="1:8" ht="12.75" hidden="1">
      <c r="A63" s="112" t="s">
        <v>298</v>
      </c>
      <c r="B63" s="113"/>
      <c r="C63" s="87" t="s">
        <v>310</v>
      </c>
      <c r="D63" s="88" t="s">
        <v>126</v>
      </c>
      <c r="E63" s="31"/>
      <c r="F63" s="31"/>
      <c r="G63" s="26"/>
      <c r="H63" s="165"/>
    </row>
    <row r="64" spans="1:8" ht="12.75" hidden="1">
      <c r="A64" s="112" t="s">
        <v>298</v>
      </c>
      <c r="B64" s="113">
        <v>9</v>
      </c>
      <c r="C64" s="89" t="s">
        <v>299</v>
      </c>
      <c r="D64" s="88"/>
      <c r="E64" s="31">
        <v>21.77</v>
      </c>
      <c r="F64" s="31">
        <v>55.07</v>
      </c>
      <c r="G64" s="26"/>
      <c r="H64" s="165">
        <f>ROUND(G64*F64,2)</f>
        <v>0</v>
      </c>
    </row>
    <row r="65" spans="1:8" ht="12.75" hidden="1">
      <c r="A65" s="112" t="s">
        <v>298</v>
      </c>
      <c r="B65" s="113">
        <v>10</v>
      </c>
      <c r="C65" s="89" t="s">
        <v>311</v>
      </c>
      <c r="D65" s="88"/>
      <c r="E65" s="31">
        <v>23.92</v>
      </c>
      <c r="F65" s="31">
        <v>63.42000000000001</v>
      </c>
      <c r="G65" s="26"/>
      <c r="H65" s="165">
        <f>ROUND(G65*F65,2)</f>
        <v>0</v>
      </c>
    </row>
    <row r="66" spans="1:8" ht="12.75">
      <c r="A66" s="112" t="s">
        <v>298</v>
      </c>
      <c r="B66" s="113"/>
      <c r="C66" s="105" t="s">
        <v>312</v>
      </c>
      <c r="D66" s="88"/>
      <c r="E66" s="31"/>
      <c r="F66" s="31"/>
      <c r="G66" s="26"/>
      <c r="H66" s="165"/>
    </row>
    <row r="67" spans="1:8" ht="12.75">
      <c r="A67" s="112" t="s">
        <v>298</v>
      </c>
      <c r="B67" s="113">
        <v>11</v>
      </c>
      <c r="C67" s="89" t="s">
        <v>299</v>
      </c>
      <c r="D67" s="88" t="s">
        <v>126</v>
      </c>
      <c r="E67" s="31">
        <v>57.35</v>
      </c>
      <c r="F67" s="31">
        <v>191.6</v>
      </c>
      <c r="G67" s="26">
        <v>306</v>
      </c>
      <c r="H67" s="165">
        <f aca="true" t="shared" si="0" ref="H67:H86">ROUND(G67*F67,2)</f>
        <v>58629.6</v>
      </c>
    </row>
    <row r="68" spans="1:8" ht="12.75">
      <c r="A68" s="112" t="s">
        <v>298</v>
      </c>
      <c r="B68" s="113">
        <v>12</v>
      </c>
      <c r="C68" s="89" t="s">
        <v>311</v>
      </c>
      <c r="D68" s="88" t="s">
        <v>126</v>
      </c>
      <c r="E68" s="31">
        <v>62.49</v>
      </c>
      <c r="F68" s="31">
        <v>216.09</v>
      </c>
      <c r="G68" s="26">
        <v>27.6</v>
      </c>
      <c r="H68" s="165">
        <f t="shared" si="0"/>
        <v>5964.08</v>
      </c>
    </row>
    <row r="69" spans="1:8" ht="12.75">
      <c r="A69" s="112" t="s">
        <v>298</v>
      </c>
      <c r="B69" s="113">
        <v>13</v>
      </c>
      <c r="C69" s="89" t="s">
        <v>313</v>
      </c>
      <c r="D69" s="88" t="s">
        <v>126</v>
      </c>
      <c r="E69" s="31">
        <v>64.78</v>
      </c>
      <c r="F69" s="31">
        <v>158.62</v>
      </c>
      <c r="G69" s="26">
        <v>42</v>
      </c>
      <c r="H69" s="165">
        <f t="shared" si="0"/>
        <v>6662.04</v>
      </c>
    </row>
    <row r="70" spans="1:8" ht="12.75" hidden="1">
      <c r="A70" s="112" t="s">
        <v>298</v>
      </c>
      <c r="B70" s="113">
        <v>14</v>
      </c>
      <c r="C70" s="89" t="s">
        <v>314</v>
      </c>
      <c r="D70" s="88" t="s">
        <v>126</v>
      </c>
      <c r="E70" s="31">
        <v>66.24</v>
      </c>
      <c r="F70" s="31">
        <v>322.5899999999999</v>
      </c>
      <c r="G70" s="26"/>
      <c r="H70" s="165">
        <f t="shared" si="0"/>
        <v>0</v>
      </c>
    </row>
    <row r="71" spans="1:8" ht="12.75">
      <c r="A71" s="112" t="s">
        <v>298</v>
      </c>
      <c r="B71" s="113">
        <v>15</v>
      </c>
      <c r="C71" s="89" t="s">
        <v>315</v>
      </c>
      <c r="D71" s="88" t="s">
        <v>126</v>
      </c>
      <c r="E71" s="31">
        <v>34.16</v>
      </c>
      <c r="F71" s="31">
        <v>214.72</v>
      </c>
      <c r="G71" s="26">
        <v>10.8</v>
      </c>
      <c r="H71" s="165">
        <f t="shared" si="0"/>
        <v>2318.98</v>
      </c>
    </row>
    <row r="72" spans="1:8" ht="12.75">
      <c r="A72" s="112" t="s">
        <v>298</v>
      </c>
      <c r="B72" s="113">
        <v>16</v>
      </c>
      <c r="C72" s="89" t="s">
        <v>316</v>
      </c>
      <c r="D72" s="88" t="s">
        <v>246</v>
      </c>
      <c r="E72" s="31">
        <v>63.07</v>
      </c>
      <c r="F72" s="31">
        <v>163.29</v>
      </c>
      <c r="G72" s="26">
        <v>24.3</v>
      </c>
      <c r="H72" s="165">
        <f t="shared" si="0"/>
        <v>3967.95</v>
      </c>
    </row>
    <row r="73" spans="1:8" ht="12.75">
      <c r="A73" s="112" t="s">
        <v>298</v>
      </c>
      <c r="B73" s="113">
        <v>17</v>
      </c>
      <c r="C73" s="89" t="s">
        <v>317</v>
      </c>
      <c r="D73" s="88" t="s">
        <v>318</v>
      </c>
      <c r="E73" s="31">
        <v>1.78</v>
      </c>
      <c r="F73" s="40">
        <v>34.23</v>
      </c>
      <c r="G73" s="26">
        <v>93</v>
      </c>
      <c r="H73" s="165">
        <f t="shared" si="0"/>
        <v>3183.39</v>
      </c>
    </row>
    <row r="74" spans="1:8" ht="12.75" hidden="1">
      <c r="A74" s="112" t="s">
        <v>298</v>
      </c>
      <c r="B74" s="113">
        <v>18</v>
      </c>
      <c r="C74" s="87" t="s">
        <v>319</v>
      </c>
      <c r="D74" s="88" t="s">
        <v>126</v>
      </c>
      <c r="E74" s="31">
        <v>22.29</v>
      </c>
      <c r="F74" s="40">
        <v>55.349999999999994</v>
      </c>
      <c r="G74" s="26"/>
      <c r="H74" s="165">
        <f t="shared" si="0"/>
        <v>0</v>
      </c>
    </row>
    <row r="75" spans="1:8" ht="12.75" hidden="1">
      <c r="A75" s="112" t="s">
        <v>298</v>
      </c>
      <c r="B75" s="113">
        <v>19</v>
      </c>
      <c r="C75" s="105" t="s">
        <v>320</v>
      </c>
      <c r="D75" s="88" t="s">
        <v>126</v>
      </c>
      <c r="E75" s="31">
        <v>18</v>
      </c>
      <c r="F75" s="31">
        <v>44.44</v>
      </c>
      <c r="G75" s="26"/>
      <c r="H75" s="165">
        <f t="shared" si="0"/>
        <v>0</v>
      </c>
    </row>
    <row r="76" spans="1:8" ht="12.75">
      <c r="A76" s="112" t="s">
        <v>298</v>
      </c>
      <c r="B76" s="113"/>
      <c r="C76" s="87" t="s">
        <v>321</v>
      </c>
      <c r="D76" s="88" t="s">
        <v>126</v>
      </c>
      <c r="E76" s="31"/>
      <c r="F76" s="31"/>
      <c r="G76" s="26"/>
      <c r="H76" s="165"/>
    </row>
    <row r="77" spans="1:8" ht="12.75">
      <c r="A77" s="112" t="s">
        <v>298</v>
      </c>
      <c r="B77" s="113">
        <v>20</v>
      </c>
      <c r="C77" s="89" t="s">
        <v>322</v>
      </c>
      <c r="D77" s="88"/>
      <c r="E77" s="31">
        <v>16.06</v>
      </c>
      <c r="F77" s="31">
        <v>136.96</v>
      </c>
      <c r="G77" s="26">
        <v>25.5</v>
      </c>
      <c r="H77" s="165">
        <f t="shared" si="0"/>
        <v>3492.48</v>
      </c>
    </row>
    <row r="78" spans="1:8" ht="12.75">
      <c r="A78" s="112" t="s">
        <v>298</v>
      </c>
      <c r="B78" s="113">
        <v>21</v>
      </c>
      <c r="C78" s="89" t="s">
        <v>323</v>
      </c>
      <c r="D78" s="88"/>
      <c r="E78" s="31">
        <v>16.06</v>
      </c>
      <c r="F78" s="31">
        <v>167.57</v>
      </c>
      <c r="G78" s="26">
        <v>80.4</v>
      </c>
      <c r="H78" s="165">
        <f t="shared" si="0"/>
        <v>13472.63</v>
      </c>
    </row>
    <row r="79" spans="1:8" ht="12.75">
      <c r="A79" s="112" t="s">
        <v>298</v>
      </c>
      <c r="B79" s="113">
        <v>22</v>
      </c>
      <c r="C79" s="89" t="s">
        <v>324</v>
      </c>
      <c r="D79" s="88"/>
      <c r="E79" s="31">
        <v>16.06</v>
      </c>
      <c r="F79" s="31">
        <v>139</v>
      </c>
      <c r="G79" s="26">
        <v>3.6</v>
      </c>
      <c r="H79" s="165">
        <f t="shared" si="0"/>
        <v>500.4</v>
      </c>
    </row>
    <row r="80" spans="1:8" ht="12.75">
      <c r="A80" s="112" t="s">
        <v>298</v>
      </c>
      <c r="B80" s="113">
        <v>23</v>
      </c>
      <c r="C80" s="87" t="s">
        <v>325</v>
      </c>
      <c r="D80" s="88" t="s">
        <v>126</v>
      </c>
      <c r="E80" s="31">
        <v>14.45</v>
      </c>
      <c r="F80" s="31">
        <v>113.21</v>
      </c>
      <c r="G80" s="26">
        <v>42.6</v>
      </c>
      <c r="H80" s="165">
        <f t="shared" si="0"/>
        <v>4822.75</v>
      </c>
    </row>
    <row r="81" spans="1:8" ht="12.75" hidden="1">
      <c r="A81" s="112" t="s">
        <v>298</v>
      </c>
      <c r="B81" s="113">
        <v>24</v>
      </c>
      <c r="C81" s="87" t="s">
        <v>326</v>
      </c>
      <c r="D81" s="153" t="s">
        <v>246</v>
      </c>
      <c r="E81" s="31">
        <v>14.45</v>
      </c>
      <c r="F81" s="31">
        <v>113.21</v>
      </c>
      <c r="G81" s="26"/>
      <c r="H81" s="165">
        <f t="shared" si="0"/>
        <v>0</v>
      </c>
    </row>
    <row r="82" spans="1:8" ht="12.75">
      <c r="A82" s="112" t="s">
        <v>298</v>
      </c>
      <c r="B82" s="113">
        <v>25</v>
      </c>
      <c r="C82" s="87" t="s">
        <v>327</v>
      </c>
      <c r="D82" s="88" t="s">
        <v>126</v>
      </c>
      <c r="E82" s="31">
        <v>8.45</v>
      </c>
      <c r="F82" s="31">
        <v>110.89000000000001</v>
      </c>
      <c r="G82" s="26">
        <v>5.4</v>
      </c>
      <c r="H82" s="165">
        <f t="shared" si="0"/>
        <v>598.81</v>
      </c>
    </row>
    <row r="83" spans="1:8" ht="12.75" hidden="1">
      <c r="A83" s="112" t="s">
        <v>298</v>
      </c>
      <c r="B83" s="113">
        <v>26</v>
      </c>
      <c r="C83" s="87" t="s">
        <v>328</v>
      </c>
      <c r="D83" s="88" t="s">
        <v>126</v>
      </c>
      <c r="E83" s="31">
        <v>3.68</v>
      </c>
      <c r="F83" s="31">
        <v>34.41</v>
      </c>
      <c r="G83" s="26"/>
      <c r="H83" s="165">
        <f t="shared" si="0"/>
        <v>0</v>
      </c>
    </row>
    <row r="84" spans="1:8" ht="12.75" hidden="1">
      <c r="A84" s="112" t="s">
        <v>298</v>
      </c>
      <c r="B84" s="113">
        <v>27</v>
      </c>
      <c r="C84" s="87" t="s">
        <v>329</v>
      </c>
      <c r="D84" s="88" t="s">
        <v>126</v>
      </c>
      <c r="E84" s="31">
        <v>18.85</v>
      </c>
      <c r="F84" s="31">
        <v>110.08</v>
      </c>
      <c r="G84" s="26"/>
      <c r="H84" s="165">
        <f t="shared" si="0"/>
        <v>0</v>
      </c>
    </row>
    <row r="85" spans="1:8" ht="12.75" hidden="1">
      <c r="A85" s="112" t="s">
        <v>298</v>
      </c>
      <c r="B85" s="113">
        <v>28</v>
      </c>
      <c r="C85" s="87" t="s">
        <v>330</v>
      </c>
      <c r="D85" s="88" t="s">
        <v>126</v>
      </c>
      <c r="E85" s="31">
        <v>42.68</v>
      </c>
      <c r="F85" s="31">
        <v>356.84</v>
      </c>
      <c r="G85" s="26"/>
      <c r="H85" s="165">
        <f t="shared" si="0"/>
        <v>0</v>
      </c>
    </row>
    <row r="86" spans="1:8" ht="12.75">
      <c r="A86" s="112" t="s">
        <v>298</v>
      </c>
      <c r="B86" s="113">
        <v>29</v>
      </c>
      <c r="C86" s="87" t="s">
        <v>331</v>
      </c>
      <c r="D86" s="88" t="s">
        <v>126</v>
      </c>
      <c r="E86" s="31">
        <v>59.72</v>
      </c>
      <c r="F86" s="40">
        <v>487.6</v>
      </c>
      <c r="G86" s="26">
        <v>3.6</v>
      </c>
      <c r="H86" s="165">
        <f t="shared" si="0"/>
        <v>1755.36</v>
      </c>
    </row>
    <row r="87" spans="1:8" ht="12.75">
      <c r="A87" s="112" t="s">
        <v>298</v>
      </c>
      <c r="B87" s="113"/>
      <c r="C87" s="87" t="s">
        <v>332</v>
      </c>
      <c r="D87" s="88"/>
      <c r="E87" s="31"/>
      <c r="F87" s="40"/>
      <c r="G87" s="26"/>
      <c r="H87" s="165"/>
    </row>
    <row r="88" spans="1:8" ht="12.75">
      <c r="A88" s="112" t="s">
        <v>298</v>
      </c>
      <c r="B88" s="113">
        <v>30</v>
      </c>
      <c r="C88" s="105" t="s">
        <v>333</v>
      </c>
      <c r="D88" s="88" t="s">
        <v>246</v>
      </c>
      <c r="E88" s="31">
        <v>19.94</v>
      </c>
      <c r="F88" s="210">
        <v>63.7</v>
      </c>
      <c r="G88" s="26">
        <v>306</v>
      </c>
      <c r="H88" s="165">
        <f aca="true" t="shared" si="1" ref="H88:H93">ROUND(G88*F88,2)</f>
        <v>19492.2</v>
      </c>
    </row>
    <row r="89" spans="1:8" ht="12.75">
      <c r="A89" s="112" t="s">
        <v>298</v>
      </c>
      <c r="B89" s="113">
        <v>31</v>
      </c>
      <c r="C89" s="105" t="s">
        <v>334</v>
      </c>
      <c r="D89" s="88" t="s">
        <v>246</v>
      </c>
      <c r="E89" s="31">
        <v>22.01</v>
      </c>
      <c r="F89" s="40">
        <v>76.64000000000001</v>
      </c>
      <c r="G89" s="26">
        <v>300</v>
      </c>
      <c r="H89" s="165">
        <f t="shared" si="1"/>
        <v>22992</v>
      </c>
    </row>
    <row r="90" spans="1:8" ht="12.75" hidden="1">
      <c r="A90" s="112" t="s">
        <v>298</v>
      </c>
      <c r="B90" s="113">
        <v>32</v>
      </c>
      <c r="C90" s="105" t="s">
        <v>335</v>
      </c>
      <c r="D90" s="88" t="s">
        <v>246</v>
      </c>
      <c r="E90" s="31">
        <v>3.68</v>
      </c>
      <c r="F90" s="40">
        <v>32.4</v>
      </c>
      <c r="G90" s="26"/>
      <c r="H90" s="165">
        <f t="shared" si="1"/>
        <v>0</v>
      </c>
    </row>
    <row r="91" spans="1:8" ht="12.75" hidden="1">
      <c r="A91" s="112" t="s">
        <v>298</v>
      </c>
      <c r="B91" s="113">
        <v>33</v>
      </c>
      <c r="C91" s="87" t="s">
        <v>336</v>
      </c>
      <c r="D91" s="88" t="s">
        <v>246</v>
      </c>
      <c r="E91" s="31">
        <v>29.82</v>
      </c>
      <c r="F91" s="40">
        <v>62.87</v>
      </c>
      <c r="G91" s="26"/>
      <c r="H91" s="165">
        <f t="shared" si="1"/>
        <v>0</v>
      </c>
    </row>
    <row r="92" spans="1:8" ht="12.75" hidden="1">
      <c r="A92" s="112" t="s">
        <v>298</v>
      </c>
      <c r="B92" s="113">
        <v>34</v>
      </c>
      <c r="C92" s="87" t="s">
        <v>337</v>
      </c>
      <c r="D92" s="88" t="s">
        <v>246</v>
      </c>
      <c r="E92" s="31">
        <v>89.55</v>
      </c>
      <c r="F92" s="40">
        <v>172.25000000000003</v>
      </c>
      <c r="G92" s="26"/>
      <c r="H92" s="165">
        <f t="shared" si="1"/>
        <v>0</v>
      </c>
    </row>
    <row r="93" spans="1:8" ht="12.75" hidden="1">
      <c r="A93" s="112" t="s">
        <v>298</v>
      </c>
      <c r="B93" s="113">
        <v>35</v>
      </c>
      <c r="C93" s="87" t="s">
        <v>338</v>
      </c>
      <c r="D93" s="88" t="s">
        <v>246</v>
      </c>
      <c r="E93" s="31">
        <v>75.32</v>
      </c>
      <c r="F93" s="211">
        <v>763.9100000000001</v>
      </c>
      <c r="G93" s="26"/>
      <c r="H93" s="165">
        <f t="shared" si="1"/>
        <v>0</v>
      </c>
    </row>
    <row r="94" spans="1:8" ht="12.75" hidden="1">
      <c r="A94" s="112" t="s">
        <v>298</v>
      </c>
      <c r="B94" s="113"/>
      <c r="C94" s="105" t="s">
        <v>339</v>
      </c>
      <c r="D94" s="88"/>
      <c r="E94" s="31"/>
      <c r="F94" s="211"/>
      <c r="G94" s="26"/>
      <c r="H94" s="165">
        <f>D94*G94</f>
        <v>0</v>
      </c>
    </row>
    <row r="95" spans="1:8" ht="12.75" hidden="1">
      <c r="A95" s="112" t="s">
        <v>298</v>
      </c>
      <c r="B95" s="113">
        <v>36</v>
      </c>
      <c r="C95" s="89" t="s">
        <v>340</v>
      </c>
      <c r="D95" s="88" t="s">
        <v>126</v>
      </c>
      <c r="E95" s="31">
        <v>22.44</v>
      </c>
      <c r="F95" s="211">
        <v>66.27000000000001</v>
      </c>
      <c r="G95" s="26"/>
      <c r="H95" s="165">
        <f aca="true" t="shared" si="2" ref="H95:H144">ROUND(G95*F95,2)</f>
        <v>0</v>
      </c>
    </row>
    <row r="96" spans="1:8" ht="12.75" hidden="1">
      <c r="A96" s="112" t="s">
        <v>298</v>
      </c>
      <c r="B96" s="113">
        <v>37</v>
      </c>
      <c r="C96" s="89" t="s">
        <v>341</v>
      </c>
      <c r="D96" s="88" t="s">
        <v>126</v>
      </c>
      <c r="E96" s="31">
        <v>14.71</v>
      </c>
      <c r="F96" s="211">
        <v>39.1</v>
      </c>
      <c r="G96" s="26"/>
      <c r="H96" s="165">
        <f t="shared" si="2"/>
        <v>0</v>
      </c>
    </row>
    <row r="97" spans="1:8" ht="12.75" hidden="1">
      <c r="A97" s="112" t="s">
        <v>298</v>
      </c>
      <c r="B97" s="113">
        <v>38</v>
      </c>
      <c r="C97" s="89" t="s">
        <v>342</v>
      </c>
      <c r="D97" s="88" t="s">
        <v>126</v>
      </c>
      <c r="E97" s="31">
        <v>22.44</v>
      </c>
      <c r="F97" s="211">
        <v>53.309999999999995</v>
      </c>
      <c r="G97" s="26"/>
      <c r="H97" s="165">
        <f t="shared" si="2"/>
        <v>0</v>
      </c>
    </row>
    <row r="98" spans="1:8" ht="12.75" hidden="1">
      <c r="A98" s="112" t="s">
        <v>298</v>
      </c>
      <c r="B98" s="113">
        <v>39</v>
      </c>
      <c r="C98" s="89" t="s">
        <v>343</v>
      </c>
      <c r="D98" s="88" t="s">
        <v>126</v>
      </c>
      <c r="E98" s="31">
        <v>14.71</v>
      </c>
      <c r="F98" s="211">
        <v>24.73</v>
      </c>
      <c r="G98" s="26"/>
      <c r="H98" s="165">
        <f t="shared" si="2"/>
        <v>0</v>
      </c>
    </row>
    <row r="99" spans="1:8" ht="12.75" hidden="1">
      <c r="A99" s="112" t="s">
        <v>298</v>
      </c>
      <c r="B99" s="113">
        <v>40</v>
      </c>
      <c r="C99" s="89" t="s">
        <v>344</v>
      </c>
      <c r="D99" s="88" t="s">
        <v>126</v>
      </c>
      <c r="E99" s="31">
        <v>19.73</v>
      </c>
      <c r="F99" s="211">
        <v>48.39</v>
      </c>
      <c r="G99" s="26"/>
      <c r="H99" s="165">
        <f t="shared" si="2"/>
        <v>0</v>
      </c>
    </row>
    <row r="100" spans="1:8" ht="12.75" hidden="1">
      <c r="A100" s="112" t="s">
        <v>298</v>
      </c>
      <c r="B100" s="113">
        <v>41</v>
      </c>
      <c r="C100" s="89" t="s">
        <v>345</v>
      </c>
      <c r="D100" s="88" t="s">
        <v>126</v>
      </c>
      <c r="E100" s="31">
        <v>13.55</v>
      </c>
      <c r="F100" s="31">
        <v>25.950000000000003</v>
      </c>
      <c r="G100" s="26"/>
      <c r="H100" s="165">
        <f t="shared" si="2"/>
        <v>0</v>
      </c>
    </row>
    <row r="101" spans="1:8" ht="12.75" hidden="1">
      <c r="A101" s="112" t="s">
        <v>298</v>
      </c>
      <c r="B101" s="113">
        <v>42</v>
      </c>
      <c r="C101" s="89" t="s">
        <v>346</v>
      </c>
      <c r="D101" s="88" t="s">
        <v>126</v>
      </c>
      <c r="E101" s="31">
        <v>19.73</v>
      </c>
      <c r="F101" s="31">
        <v>46.23</v>
      </c>
      <c r="G101" s="26"/>
      <c r="H101" s="165">
        <f t="shared" si="2"/>
        <v>0</v>
      </c>
    </row>
    <row r="102" spans="1:8" ht="12.75" hidden="1">
      <c r="A102" s="112" t="s">
        <v>298</v>
      </c>
      <c r="B102" s="113">
        <v>43</v>
      </c>
      <c r="C102" s="89" t="s">
        <v>347</v>
      </c>
      <c r="D102" s="88" t="s">
        <v>126</v>
      </c>
      <c r="E102" s="31">
        <v>13.55</v>
      </c>
      <c r="F102" s="31">
        <v>23.540000000000003</v>
      </c>
      <c r="G102" s="26"/>
      <c r="H102" s="165">
        <f t="shared" si="2"/>
        <v>0</v>
      </c>
    </row>
    <row r="103" spans="1:8" ht="12.75" hidden="1">
      <c r="A103" s="112" t="s">
        <v>298</v>
      </c>
      <c r="B103" s="113">
        <v>44</v>
      </c>
      <c r="C103" s="89" t="s">
        <v>348</v>
      </c>
      <c r="D103" s="88" t="s">
        <v>126</v>
      </c>
      <c r="E103" s="31">
        <v>23.41</v>
      </c>
      <c r="F103" s="31">
        <v>114.77000000000001</v>
      </c>
      <c r="G103" s="26"/>
      <c r="H103" s="165">
        <f t="shared" si="2"/>
        <v>0</v>
      </c>
    </row>
    <row r="104" spans="1:8" ht="12.75" hidden="1">
      <c r="A104" s="112" t="s">
        <v>298</v>
      </c>
      <c r="B104" s="113">
        <v>45</v>
      </c>
      <c r="C104" s="89" t="s">
        <v>349</v>
      </c>
      <c r="D104" s="88" t="s">
        <v>126</v>
      </c>
      <c r="E104" s="31">
        <v>23.11</v>
      </c>
      <c r="F104" s="31">
        <v>77.78</v>
      </c>
      <c r="G104" s="26"/>
      <c r="H104" s="165">
        <f t="shared" si="2"/>
        <v>0</v>
      </c>
    </row>
    <row r="105" spans="1:8" ht="12.75" hidden="1">
      <c r="A105" s="112" t="s">
        <v>298</v>
      </c>
      <c r="B105" s="113">
        <v>46</v>
      </c>
      <c r="C105" s="89" t="s">
        <v>350</v>
      </c>
      <c r="D105" s="88" t="s">
        <v>126</v>
      </c>
      <c r="E105" s="31">
        <v>16.32</v>
      </c>
      <c r="F105" s="31">
        <v>47.9</v>
      </c>
      <c r="G105" s="26"/>
      <c r="H105" s="165">
        <f t="shared" si="2"/>
        <v>0</v>
      </c>
    </row>
    <row r="106" spans="1:8" ht="12.75" hidden="1">
      <c r="A106" s="112" t="s">
        <v>298</v>
      </c>
      <c r="B106" s="113">
        <v>47</v>
      </c>
      <c r="C106" s="89" t="s">
        <v>351</v>
      </c>
      <c r="D106" s="88" t="s">
        <v>126</v>
      </c>
      <c r="E106" s="31">
        <v>23.11</v>
      </c>
      <c r="F106" s="31">
        <v>62.65</v>
      </c>
      <c r="G106" s="26"/>
      <c r="H106" s="165">
        <f t="shared" si="2"/>
        <v>0</v>
      </c>
    </row>
    <row r="107" spans="1:8" ht="12.75" hidden="1">
      <c r="A107" s="112" t="s">
        <v>298</v>
      </c>
      <c r="B107" s="113">
        <v>48</v>
      </c>
      <c r="C107" s="89" t="s">
        <v>352</v>
      </c>
      <c r="D107" s="88" t="s">
        <v>126</v>
      </c>
      <c r="E107" s="31">
        <v>16.32</v>
      </c>
      <c r="F107" s="211">
        <v>28.8</v>
      </c>
      <c r="G107" s="26"/>
      <c r="H107" s="165">
        <f t="shared" si="2"/>
        <v>0</v>
      </c>
    </row>
    <row r="108" spans="1:8" ht="12.75" hidden="1">
      <c r="A108" s="112" t="s">
        <v>298</v>
      </c>
      <c r="B108" s="113">
        <v>49</v>
      </c>
      <c r="C108" s="89" t="s">
        <v>353</v>
      </c>
      <c r="D108" s="88" t="s">
        <v>126</v>
      </c>
      <c r="E108" s="31">
        <v>23.84</v>
      </c>
      <c r="F108" s="211">
        <v>76.35</v>
      </c>
      <c r="G108" s="26"/>
      <c r="H108" s="165">
        <f t="shared" si="2"/>
        <v>0</v>
      </c>
    </row>
    <row r="109" spans="1:8" ht="12.75" hidden="1">
      <c r="A109" s="112" t="s">
        <v>298</v>
      </c>
      <c r="B109" s="113">
        <v>50</v>
      </c>
      <c r="C109" s="89" t="s">
        <v>354</v>
      </c>
      <c r="D109" s="88" t="s">
        <v>126</v>
      </c>
      <c r="E109" s="31">
        <v>15.1</v>
      </c>
      <c r="F109" s="211">
        <v>44.29</v>
      </c>
      <c r="G109" s="26"/>
      <c r="H109" s="165">
        <f t="shared" si="2"/>
        <v>0</v>
      </c>
    </row>
    <row r="110" spans="1:8" ht="12.75" hidden="1">
      <c r="A110" s="112" t="s">
        <v>298</v>
      </c>
      <c r="B110" s="113">
        <v>51</v>
      </c>
      <c r="C110" s="89" t="s">
        <v>355</v>
      </c>
      <c r="D110" s="88" t="s">
        <v>126</v>
      </c>
      <c r="E110" s="31">
        <v>23.84</v>
      </c>
      <c r="F110" s="211">
        <v>61.24000000000001</v>
      </c>
      <c r="G110" s="26"/>
      <c r="H110" s="165">
        <f t="shared" si="2"/>
        <v>0</v>
      </c>
    </row>
    <row r="111" spans="1:8" ht="12.75" hidden="1">
      <c r="A111" s="112" t="s">
        <v>298</v>
      </c>
      <c r="B111" s="113">
        <v>52</v>
      </c>
      <c r="C111" s="89" t="s">
        <v>356</v>
      </c>
      <c r="D111" s="88" t="s">
        <v>126</v>
      </c>
      <c r="E111" s="31">
        <v>15.1</v>
      </c>
      <c r="F111" s="211">
        <v>27.540000000000003</v>
      </c>
      <c r="G111" s="26"/>
      <c r="H111" s="165">
        <f t="shared" si="2"/>
        <v>0</v>
      </c>
    </row>
    <row r="112" spans="1:8" ht="12.75" hidden="1">
      <c r="A112" s="112" t="s">
        <v>298</v>
      </c>
      <c r="B112" s="113">
        <v>53</v>
      </c>
      <c r="C112" s="105" t="s">
        <v>357</v>
      </c>
      <c r="D112" s="88" t="s">
        <v>126</v>
      </c>
      <c r="E112" s="31">
        <v>0.71</v>
      </c>
      <c r="F112" s="211">
        <v>49.87</v>
      </c>
      <c r="G112" s="26"/>
      <c r="H112" s="165">
        <f t="shared" si="2"/>
        <v>0</v>
      </c>
    </row>
    <row r="113" spans="1:8" ht="12.75" hidden="1">
      <c r="A113" s="112" t="s">
        <v>298</v>
      </c>
      <c r="B113" s="113">
        <v>54</v>
      </c>
      <c r="C113" s="105" t="s">
        <v>358</v>
      </c>
      <c r="D113" s="88" t="s">
        <v>126</v>
      </c>
      <c r="E113" s="31">
        <v>5.63</v>
      </c>
      <c r="F113" s="211">
        <v>62.79</v>
      </c>
      <c r="G113" s="26"/>
      <c r="H113" s="165">
        <f t="shared" si="2"/>
        <v>0</v>
      </c>
    </row>
    <row r="114" spans="1:8" ht="12.75">
      <c r="A114" s="112" t="s">
        <v>298</v>
      </c>
      <c r="B114" s="113">
        <v>55</v>
      </c>
      <c r="C114" s="105" t="s">
        <v>359</v>
      </c>
      <c r="D114" s="88" t="s">
        <v>246</v>
      </c>
      <c r="E114" s="31"/>
      <c r="F114" s="211">
        <v>47.13</v>
      </c>
      <c r="G114" s="26">
        <v>45</v>
      </c>
      <c r="H114" s="165">
        <f t="shared" si="2"/>
        <v>2120.85</v>
      </c>
    </row>
    <row r="115" spans="1:8" ht="12.75" hidden="1">
      <c r="A115" s="112" t="s">
        <v>298</v>
      </c>
      <c r="B115" s="113">
        <v>56</v>
      </c>
      <c r="C115" s="105" t="s">
        <v>360</v>
      </c>
      <c r="D115" s="88" t="s">
        <v>246</v>
      </c>
      <c r="E115" s="31"/>
      <c r="F115" s="211">
        <v>65.24000000000001</v>
      </c>
      <c r="G115" s="26"/>
      <c r="H115" s="165">
        <f t="shared" si="2"/>
        <v>0</v>
      </c>
    </row>
    <row r="116" spans="1:8" ht="12.75" hidden="1">
      <c r="A116" s="112" t="s">
        <v>298</v>
      </c>
      <c r="B116" s="113">
        <v>57</v>
      </c>
      <c r="C116" s="105" t="s">
        <v>361</v>
      </c>
      <c r="D116" s="88" t="s">
        <v>246</v>
      </c>
      <c r="E116" s="31">
        <v>46.38</v>
      </c>
      <c r="F116" s="211">
        <v>166.42</v>
      </c>
      <c r="G116" s="26"/>
      <c r="H116" s="165">
        <f t="shared" si="2"/>
        <v>0</v>
      </c>
    </row>
    <row r="117" spans="1:8" ht="12.75" hidden="1">
      <c r="A117" s="112" t="s">
        <v>298</v>
      </c>
      <c r="B117" s="113">
        <v>58</v>
      </c>
      <c r="C117" s="105" t="s">
        <v>362</v>
      </c>
      <c r="D117" s="88" t="s">
        <v>246</v>
      </c>
      <c r="E117" s="31">
        <v>46.38</v>
      </c>
      <c r="F117" s="211">
        <v>196.04</v>
      </c>
      <c r="G117" s="26"/>
      <c r="H117" s="165">
        <f t="shared" si="2"/>
        <v>0</v>
      </c>
    </row>
    <row r="118" spans="1:8" ht="12.75" hidden="1">
      <c r="A118" s="112" t="s">
        <v>298</v>
      </c>
      <c r="B118" s="113">
        <v>59</v>
      </c>
      <c r="C118" s="105" t="s">
        <v>363</v>
      </c>
      <c r="D118" s="88" t="s">
        <v>246</v>
      </c>
      <c r="E118" s="31">
        <v>46.38</v>
      </c>
      <c r="F118" s="211">
        <v>253.25</v>
      </c>
      <c r="G118" s="26"/>
      <c r="H118" s="165">
        <f t="shared" si="2"/>
        <v>0</v>
      </c>
    </row>
    <row r="119" spans="1:8" ht="12.75" hidden="1">
      <c r="A119" s="112" t="s">
        <v>298</v>
      </c>
      <c r="B119" s="113">
        <v>60</v>
      </c>
      <c r="C119" s="105" t="s">
        <v>364</v>
      </c>
      <c r="D119" s="88" t="s">
        <v>246</v>
      </c>
      <c r="E119" s="31">
        <v>1.48</v>
      </c>
      <c r="F119" s="211">
        <v>76.70000000000002</v>
      </c>
      <c r="G119" s="26"/>
      <c r="H119" s="165">
        <f t="shared" si="2"/>
        <v>0</v>
      </c>
    </row>
    <row r="120" spans="1:8" ht="12.75" hidden="1">
      <c r="A120" s="112" t="s">
        <v>298</v>
      </c>
      <c r="B120" s="113">
        <v>61</v>
      </c>
      <c r="C120" s="105" t="s">
        <v>365</v>
      </c>
      <c r="D120" s="88" t="s">
        <v>246</v>
      </c>
      <c r="E120" s="31">
        <v>1.48</v>
      </c>
      <c r="F120" s="211">
        <v>94.42</v>
      </c>
      <c r="G120" s="26"/>
      <c r="H120" s="165">
        <f t="shared" si="2"/>
        <v>0</v>
      </c>
    </row>
    <row r="121" spans="1:8" ht="12.75">
      <c r="A121" s="112" t="s">
        <v>298</v>
      </c>
      <c r="B121" s="113">
        <v>62</v>
      </c>
      <c r="C121" s="105" t="s">
        <v>366</v>
      </c>
      <c r="D121" s="88" t="s">
        <v>246</v>
      </c>
      <c r="E121" s="31">
        <v>1.48</v>
      </c>
      <c r="F121" s="211">
        <v>129.79</v>
      </c>
      <c r="G121" s="26">
        <v>7.2</v>
      </c>
      <c r="H121" s="165">
        <f t="shared" si="2"/>
        <v>934.49</v>
      </c>
    </row>
    <row r="122" spans="1:8" ht="12.75" hidden="1">
      <c r="A122" s="112" t="s">
        <v>298</v>
      </c>
      <c r="B122" s="113">
        <v>63</v>
      </c>
      <c r="C122" s="212" t="s">
        <v>367</v>
      </c>
      <c r="D122" s="88" t="s">
        <v>246</v>
      </c>
      <c r="E122" s="31">
        <v>1.46</v>
      </c>
      <c r="F122" s="211">
        <v>16.630000000000003</v>
      </c>
      <c r="G122" s="26"/>
      <c r="H122" s="165">
        <f t="shared" si="2"/>
        <v>0</v>
      </c>
    </row>
    <row r="123" spans="1:8" ht="12.75" hidden="1">
      <c r="A123" s="112" t="s">
        <v>298</v>
      </c>
      <c r="B123" s="113">
        <v>64</v>
      </c>
      <c r="C123" s="213" t="s">
        <v>368</v>
      </c>
      <c r="D123" s="88" t="s">
        <v>246</v>
      </c>
      <c r="E123" s="31">
        <v>1.46</v>
      </c>
      <c r="F123" s="211">
        <v>18.76</v>
      </c>
      <c r="G123" s="26"/>
      <c r="H123" s="165">
        <f t="shared" si="2"/>
        <v>0</v>
      </c>
    </row>
    <row r="124" spans="1:8" ht="12.75" hidden="1">
      <c r="A124" s="112" t="s">
        <v>298</v>
      </c>
      <c r="B124" s="113">
        <v>65</v>
      </c>
      <c r="C124" s="213" t="s">
        <v>369</v>
      </c>
      <c r="D124" s="88" t="s">
        <v>246</v>
      </c>
      <c r="E124" s="31">
        <v>1.46</v>
      </c>
      <c r="F124" s="211">
        <v>18.76</v>
      </c>
      <c r="G124" s="26"/>
      <c r="H124" s="165">
        <f t="shared" si="2"/>
        <v>0</v>
      </c>
    </row>
    <row r="125" spans="1:8" ht="12.75" hidden="1">
      <c r="A125" s="112" t="s">
        <v>298</v>
      </c>
      <c r="B125" s="113">
        <v>66</v>
      </c>
      <c r="C125" s="213" t="s">
        <v>370</v>
      </c>
      <c r="D125" s="88" t="s">
        <v>246</v>
      </c>
      <c r="E125" s="31">
        <v>1.46</v>
      </c>
      <c r="F125" s="211">
        <v>20.950000000000003</v>
      </c>
      <c r="G125" s="26"/>
      <c r="H125" s="165">
        <f t="shared" si="2"/>
        <v>0</v>
      </c>
    </row>
    <row r="126" spans="1:8" ht="12.75" hidden="1">
      <c r="A126" s="112" t="s">
        <v>298</v>
      </c>
      <c r="B126" s="113">
        <v>67</v>
      </c>
      <c r="C126" s="105" t="s">
        <v>371</v>
      </c>
      <c r="D126" s="88" t="s">
        <v>372</v>
      </c>
      <c r="E126" s="31">
        <v>5.54</v>
      </c>
      <c r="F126" s="211">
        <v>35.37</v>
      </c>
      <c r="G126" s="26"/>
      <c r="H126" s="165">
        <f t="shared" si="2"/>
        <v>0</v>
      </c>
    </row>
    <row r="127" spans="1:8" ht="12.75">
      <c r="A127" s="112" t="s">
        <v>298</v>
      </c>
      <c r="B127" s="113">
        <v>68</v>
      </c>
      <c r="C127" s="105" t="s">
        <v>373</v>
      </c>
      <c r="D127" s="88" t="s">
        <v>259</v>
      </c>
      <c r="E127" s="31"/>
      <c r="F127" s="211">
        <v>222.05</v>
      </c>
      <c r="G127" s="26">
        <v>0.6</v>
      </c>
      <c r="H127" s="165">
        <f t="shared" si="2"/>
        <v>133.23</v>
      </c>
    </row>
    <row r="128" spans="1:8" ht="12.75">
      <c r="A128" s="112" t="s">
        <v>298</v>
      </c>
      <c r="B128" s="113">
        <v>69</v>
      </c>
      <c r="C128" s="105" t="s">
        <v>374</v>
      </c>
      <c r="D128" s="88" t="s">
        <v>259</v>
      </c>
      <c r="E128" s="31"/>
      <c r="F128" s="211">
        <v>316.1</v>
      </c>
      <c r="G128" s="26">
        <v>0.15</v>
      </c>
      <c r="H128" s="165">
        <f t="shared" si="2"/>
        <v>47.42</v>
      </c>
    </row>
    <row r="129" spans="1:8" ht="12.75" hidden="1">
      <c r="A129" s="112" t="s">
        <v>298</v>
      </c>
      <c r="B129" s="91">
        <v>70</v>
      </c>
      <c r="C129" s="105" t="s">
        <v>375</v>
      </c>
      <c r="D129" s="88" t="s">
        <v>126</v>
      </c>
      <c r="E129" s="31">
        <v>19.32</v>
      </c>
      <c r="F129" s="211">
        <v>63.15</v>
      </c>
      <c r="G129" s="26"/>
      <c r="H129" s="165">
        <f t="shared" si="2"/>
        <v>0</v>
      </c>
    </row>
    <row r="130" spans="1:8" ht="12.75" hidden="1">
      <c r="A130" s="112" t="s">
        <v>298</v>
      </c>
      <c r="B130" s="91">
        <v>71</v>
      </c>
      <c r="C130" s="105" t="s">
        <v>376</v>
      </c>
      <c r="D130" s="88" t="s">
        <v>126</v>
      </c>
      <c r="E130" s="31">
        <v>810.65</v>
      </c>
      <c r="F130" s="211">
        <v>888.5</v>
      </c>
      <c r="G130" s="26"/>
      <c r="H130" s="165">
        <f t="shared" si="2"/>
        <v>0</v>
      </c>
    </row>
    <row r="131" spans="1:8" ht="12.75">
      <c r="A131" s="112" t="s">
        <v>298</v>
      </c>
      <c r="B131" s="91">
        <v>72</v>
      </c>
      <c r="C131" s="105" t="s">
        <v>377</v>
      </c>
      <c r="D131" s="88" t="s">
        <v>126</v>
      </c>
      <c r="E131" s="31">
        <v>36.31</v>
      </c>
      <c r="F131" s="211">
        <v>63.940000000000005</v>
      </c>
      <c r="G131" s="26">
        <v>24.6</v>
      </c>
      <c r="H131" s="165">
        <f t="shared" si="2"/>
        <v>1572.92</v>
      </c>
    </row>
    <row r="132" spans="1:8" ht="12.75" hidden="1">
      <c r="A132" s="112" t="s">
        <v>298</v>
      </c>
      <c r="B132" s="113">
        <v>73</v>
      </c>
      <c r="C132" s="105" t="s">
        <v>378</v>
      </c>
      <c r="D132" s="88" t="s">
        <v>126</v>
      </c>
      <c r="E132" s="31">
        <v>126.88</v>
      </c>
      <c r="F132" s="211">
        <v>249.33</v>
      </c>
      <c r="G132" s="26"/>
      <c r="H132" s="165">
        <f t="shared" si="2"/>
        <v>0</v>
      </c>
    </row>
    <row r="133" spans="1:8" ht="12.75">
      <c r="A133" s="112" t="s">
        <v>298</v>
      </c>
      <c r="B133" s="113">
        <v>74</v>
      </c>
      <c r="C133" s="105" t="s">
        <v>379</v>
      </c>
      <c r="D133" s="88" t="s">
        <v>126</v>
      </c>
      <c r="E133" s="31">
        <v>126.88</v>
      </c>
      <c r="F133" s="211">
        <v>278.95</v>
      </c>
      <c r="G133" s="26">
        <v>24</v>
      </c>
      <c r="H133" s="165">
        <f t="shared" si="2"/>
        <v>6694.8</v>
      </c>
    </row>
    <row r="134" spans="1:8" ht="12.75">
      <c r="A134" s="112" t="s">
        <v>298</v>
      </c>
      <c r="B134" s="113">
        <v>75</v>
      </c>
      <c r="C134" s="105" t="s">
        <v>380</v>
      </c>
      <c r="D134" s="88" t="s">
        <v>126</v>
      </c>
      <c r="E134" s="31">
        <v>126.88</v>
      </c>
      <c r="F134" s="211">
        <v>336.16</v>
      </c>
      <c r="G134" s="26">
        <v>3</v>
      </c>
      <c r="H134" s="165">
        <f t="shared" si="2"/>
        <v>1008.48</v>
      </c>
    </row>
    <row r="135" spans="1:8" ht="12.75">
      <c r="A135" s="112" t="s">
        <v>298</v>
      </c>
      <c r="B135" s="113">
        <v>76</v>
      </c>
      <c r="C135" s="105" t="s">
        <v>381</v>
      </c>
      <c r="D135" s="88" t="s">
        <v>126</v>
      </c>
      <c r="E135" s="31">
        <v>32.37</v>
      </c>
      <c r="F135" s="107">
        <v>108.52000000000001</v>
      </c>
      <c r="G135" s="26">
        <v>7.5</v>
      </c>
      <c r="H135" s="165">
        <f t="shared" si="2"/>
        <v>813.9</v>
      </c>
    </row>
    <row r="136" spans="1:8" ht="12.75" hidden="1">
      <c r="A136" s="112" t="s">
        <v>298</v>
      </c>
      <c r="B136" s="113">
        <v>77</v>
      </c>
      <c r="C136" s="105" t="s">
        <v>382</v>
      </c>
      <c r="D136" s="88" t="s">
        <v>126</v>
      </c>
      <c r="E136" s="31">
        <v>32.37</v>
      </c>
      <c r="F136" s="214">
        <v>126.24</v>
      </c>
      <c r="G136" s="26"/>
      <c r="H136" s="165">
        <f t="shared" si="2"/>
        <v>0</v>
      </c>
    </row>
    <row r="137" spans="1:8" ht="12.75">
      <c r="A137" s="112" t="s">
        <v>298</v>
      </c>
      <c r="B137" s="113">
        <v>78</v>
      </c>
      <c r="C137" s="105" t="s">
        <v>383</v>
      </c>
      <c r="D137" s="88" t="s">
        <v>126</v>
      </c>
      <c r="E137" s="31">
        <v>18.56</v>
      </c>
      <c r="F137" s="40">
        <v>147.38</v>
      </c>
      <c r="G137" s="26">
        <v>1.8</v>
      </c>
      <c r="H137" s="165">
        <f t="shared" si="2"/>
        <v>265.28</v>
      </c>
    </row>
    <row r="138" spans="1:8" ht="12.75" hidden="1">
      <c r="A138" s="112" t="s">
        <v>298</v>
      </c>
      <c r="B138" s="113">
        <v>79</v>
      </c>
      <c r="C138" s="105" t="s">
        <v>384</v>
      </c>
      <c r="D138" s="88" t="s">
        <v>126</v>
      </c>
      <c r="E138" s="31">
        <v>32.68</v>
      </c>
      <c r="F138" s="40">
        <v>52.330000000000005</v>
      </c>
      <c r="G138" s="26"/>
      <c r="H138" s="165">
        <f t="shared" si="2"/>
        <v>0</v>
      </c>
    </row>
    <row r="139" spans="1:8" ht="12.75" hidden="1">
      <c r="A139" s="112" t="s">
        <v>298</v>
      </c>
      <c r="B139" s="113">
        <v>80</v>
      </c>
      <c r="C139" s="105" t="s">
        <v>385</v>
      </c>
      <c r="D139" s="88" t="s">
        <v>126</v>
      </c>
      <c r="E139" s="31">
        <v>32.31</v>
      </c>
      <c r="F139" s="40">
        <v>49.59</v>
      </c>
      <c r="G139" s="26"/>
      <c r="H139" s="165">
        <f t="shared" si="2"/>
        <v>0</v>
      </c>
    </row>
    <row r="140" spans="1:8" ht="12.75" hidden="1">
      <c r="A140" s="112" t="s">
        <v>298</v>
      </c>
      <c r="B140" s="113">
        <v>81</v>
      </c>
      <c r="C140" s="105" t="s">
        <v>386</v>
      </c>
      <c r="D140" s="88" t="s">
        <v>126</v>
      </c>
      <c r="E140" s="31">
        <v>31.95</v>
      </c>
      <c r="F140" s="40">
        <v>58.57000000000001</v>
      </c>
      <c r="G140" s="26"/>
      <c r="H140" s="165">
        <f t="shared" si="2"/>
        <v>0</v>
      </c>
    </row>
    <row r="141" spans="1:8" ht="12.75" hidden="1">
      <c r="A141" s="112" t="s">
        <v>298</v>
      </c>
      <c r="B141" s="113">
        <v>82</v>
      </c>
      <c r="C141" s="105" t="s">
        <v>387</v>
      </c>
      <c r="D141" s="88" t="s">
        <v>126</v>
      </c>
      <c r="E141" s="31">
        <v>31.95</v>
      </c>
      <c r="F141" s="40">
        <v>149.58000000000004</v>
      </c>
      <c r="G141" s="26"/>
      <c r="H141" s="165">
        <f t="shared" si="2"/>
        <v>0</v>
      </c>
    </row>
    <row r="142" spans="1:8" ht="12.75" hidden="1">
      <c r="A142" s="112" t="s">
        <v>298</v>
      </c>
      <c r="B142" s="113">
        <v>83</v>
      </c>
      <c r="C142" s="105" t="s">
        <v>388</v>
      </c>
      <c r="D142" s="88" t="s">
        <v>126</v>
      </c>
      <c r="E142" s="31">
        <v>42.79</v>
      </c>
      <c r="F142" s="40">
        <v>65.47</v>
      </c>
      <c r="G142" s="26"/>
      <c r="H142" s="165">
        <f t="shared" si="2"/>
        <v>0</v>
      </c>
    </row>
    <row r="143" spans="1:8" ht="12.75">
      <c r="A143" s="112" t="s">
        <v>298</v>
      </c>
      <c r="B143" s="113">
        <v>84</v>
      </c>
      <c r="C143" s="105" t="s">
        <v>389</v>
      </c>
      <c r="D143" s="88" t="s">
        <v>126</v>
      </c>
      <c r="E143" s="31">
        <v>126.88</v>
      </c>
      <c r="F143" s="40">
        <v>278.95</v>
      </c>
      <c r="G143" s="26">
        <v>12</v>
      </c>
      <c r="H143" s="165">
        <f t="shared" si="2"/>
        <v>3347.4</v>
      </c>
    </row>
    <row r="144" spans="1:8" ht="12.75" hidden="1">
      <c r="A144" s="22"/>
      <c r="B144" s="86"/>
      <c r="C144" s="105" t="s">
        <v>390</v>
      </c>
      <c r="D144" s="115" t="s">
        <v>172</v>
      </c>
      <c r="E144" s="31">
        <v>53.14</v>
      </c>
      <c r="F144" s="40">
        <v>153.06000000000003</v>
      </c>
      <c r="G144" s="26"/>
      <c r="H144" s="215">
        <f t="shared" si="2"/>
        <v>0</v>
      </c>
    </row>
    <row r="145" spans="1:8" ht="12.75">
      <c r="A145" s="161"/>
      <c r="B145" s="162"/>
      <c r="C145" s="163"/>
      <c r="D145" s="161"/>
      <c r="E145" s="161"/>
      <c r="F145" s="134"/>
      <c r="G145" s="134"/>
      <c r="H145" s="60">
        <f>SUM(H54:H144)</f>
        <v>189484.27000000002</v>
      </c>
    </row>
    <row r="146" spans="1:8" ht="12.75">
      <c r="A146" s="67" t="s">
        <v>47</v>
      </c>
      <c r="B146" s="68"/>
      <c r="C146" s="69"/>
      <c r="D146" s="70"/>
      <c r="E146" s="70"/>
      <c r="F146" s="71"/>
      <c r="G146" s="72"/>
      <c r="H146" s="73"/>
    </row>
    <row r="147" spans="1:8" ht="13.5" customHeight="1">
      <c r="A147" s="74" t="s">
        <v>48</v>
      </c>
      <c r="B147" s="74" t="s">
        <v>48</v>
      </c>
      <c r="C147" s="75"/>
      <c r="D147" s="11" t="s">
        <v>49</v>
      </c>
      <c r="E147" s="74" t="s">
        <v>8</v>
      </c>
      <c r="F147" s="216" t="s">
        <v>173</v>
      </c>
      <c r="G147" s="17" t="s">
        <v>294</v>
      </c>
      <c r="H147" s="17"/>
    </row>
    <row r="148" spans="1:8" ht="12.75" customHeight="1">
      <c r="A148" s="77" t="s">
        <v>50</v>
      </c>
      <c r="B148" s="217" t="s">
        <v>51</v>
      </c>
      <c r="C148" s="79" t="s">
        <v>6</v>
      </c>
      <c r="D148" s="11"/>
      <c r="E148" s="77" t="s">
        <v>11</v>
      </c>
      <c r="F148" s="216"/>
      <c r="G148" s="81" t="s">
        <v>12</v>
      </c>
      <c r="H148" s="82" t="s">
        <v>13</v>
      </c>
    </row>
    <row r="149" spans="1:8" ht="12.75">
      <c r="A149" s="83" t="s">
        <v>53</v>
      </c>
      <c r="B149" s="217"/>
      <c r="C149" s="84"/>
      <c r="D149" s="11"/>
      <c r="E149" s="83" t="s">
        <v>14</v>
      </c>
      <c r="F149" s="216"/>
      <c r="G149" s="81"/>
      <c r="H149" s="82"/>
    </row>
    <row r="150" spans="1:8" ht="12.75">
      <c r="A150" s="22" t="s">
        <v>15</v>
      </c>
      <c r="B150" s="86"/>
      <c r="C150" s="87" t="s">
        <v>54</v>
      </c>
      <c r="D150" s="88" t="s">
        <v>55</v>
      </c>
      <c r="E150" s="31"/>
      <c r="F150" s="31"/>
      <c r="G150" s="28"/>
      <c r="H150" s="28"/>
    </row>
    <row r="151" spans="1:8" ht="12.75">
      <c r="A151" s="22" t="s">
        <v>15</v>
      </c>
      <c r="B151" s="86">
        <v>15</v>
      </c>
      <c r="C151" s="89" t="s">
        <v>56</v>
      </c>
      <c r="D151" s="88"/>
      <c r="E151" s="31">
        <v>47.94</v>
      </c>
      <c r="F151" s="90">
        <v>696.18</v>
      </c>
      <c r="G151" s="28">
        <v>7.5</v>
      </c>
      <c r="H151" s="28">
        <f>ROUND(G151*F151,2)</f>
        <v>5221.35</v>
      </c>
    </row>
    <row r="152" spans="1:8" ht="12.75">
      <c r="A152" s="22" t="s">
        <v>15</v>
      </c>
      <c r="B152" s="86">
        <v>17</v>
      </c>
      <c r="C152" s="89" t="s">
        <v>58</v>
      </c>
      <c r="D152" s="88"/>
      <c r="E152" s="31">
        <v>82.53</v>
      </c>
      <c r="F152" s="90">
        <v>807.72</v>
      </c>
      <c r="G152" s="28">
        <v>25</v>
      </c>
      <c r="H152" s="28">
        <f>ROUND(G152*F152,2)</f>
        <v>20193</v>
      </c>
    </row>
    <row r="153" spans="1:8" ht="12.75">
      <c r="A153" s="22" t="s">
        <v>15</v>
      </c>
      <c r="B153" s="86">
        <v>18</v>
      </c>
      <c r="C153" s="89" t="s">
        <v>59</v>
      </c>
      <c r="D153" s="88"/>
      <c r="E153" s="31">
        <v>171.46</v>
      </c>
      <c r="F153" s="90">
        <v>962.15</v>
      </c>
      <c r="G153" s="28">
        <v>17</v>
      </c>
      <c r="H153" s="28">
        <f>ROUND(G153*F153,2)</f>
        <v>16356.55</v>
      </c>
    </row>
    <row r="154" spans="1:8" ht="12.75">
      <c r="A154" s="22" t="s">
        <v>15</v>
      </c>
      <c r="B154" s="86">
        <v>20</v>
      </c>
      <c r="C154" s="89" t="s">
        <v>61</v>
      </c>
      <c r="D154" s="88"/>
      <c r="E154" s="31">
        <v>199.87</v>
      </c>
      <c r="F154" s="90">
        <v>1065.09</v>
      </c>
      <c r="G154" s="28">
        <v>16</v>
      </c>
      <c r="H154" s="28">
        <f>ROUND(G154*F154,2)</f>
        <v>17041.44</v>
      </c>
    </row>
    <row r="155" spans="1:8" ht="12.75">
      <c r="A155" s="22" t="s">
        <v>15</v>
      </c>
      <c r="B155" s="86">
        <v>23</v>
      </c>
      <c r="C155" s="89" t="s">
        <v>62</v>
      </c>
      <c r="D155" s="88"/>
      <c r="E155" s="31">
        <v>241.48</v>
      </c>
      <c r="F155" s="90">
        <v>895.68</v>
      </c>
      <c r="G155" s="28">
        <v>12</v>
      </c>
      <c r="H155" s="28">
        <f>ROUND(G155*F155,2)</f>
        <v>10748.16</v>
      </c>
    </row>
    <row r="156" spans="1:8" ht="12.75">
      <c r="A156" s="22" t="s">
        <v>15</v>
      </c>
      <c r="B156" s="86"/>
      <c r="C156" s="87" t="s">
        <v>67</v>
      </c>
      <c r="D156" s="88" t="s">
        <v>55</v>
      </c>
      <c r="E156" s="31"/>
      <c r="F156" s="31">
        <v>0</v>
      </c>
      <c r="G156" s="26"/>
      <c r="H156" s="164"/>
    </row>
    <row r="157" spans="1:8" ht="12.75">
      <c r="A157" s="22" t="s">
        <v>15</v>
      </c>
      <c r="B157" s="86">
        <v>34</v>
      </c>
      <c r="C157" s="89" t="s">
        <v>66</v>
      </c>
      <c r="D157" s="88"/>
      <c r="E157" s="31">
        <v>308.32</v>
      </c>
      <c r="F157" s="90">
        <v>1152.8</v>
      </c>
      <c r="G157" s="28">
        <v>2</v>
      </c>
      <c r="H157" s="28">
        <v>1953.8923664000001</v>
      </c>
    </row>
    <row r="158" spans="1:8" ht="12.75">
      <c r="A158" s="22" t="s">
        <v>15</v>
      </c>
      <c r="B158" s="86">
        <v>35</v>
      </c>
      <c r="C158" s="87" t="s">
        <v>68</v>
      </c>
      <c r="D158" s="88" t="s">
        <v>69</v>
      </c>
      <c r="E158" s="31">
        <v>13.1</v>
      </c>
      <c r="F158" s="90">
        <v>175.66</v>
      </c>
      <c r="G158" s="28">
        <v>5</v>
      </c>
      <c r="H158" s="28">
        <v>744.3303960999999</v>
      </c>
    </row>
    <row r="159" spans="1:8" ht="12.75">
      <c r="A159" s="22" t="s">
        <v>15</v>
      </c>
      <c r="B159" s="86"/>
      <c r="C159" s="87" t="s">
        <v>70</v>
      </c>
      <c r="D159" s="88" t="s">
        <v>71</v>
      </c>
      <c r="E159" s="31"/>
      <c r="F159" s="31"/>
      <c r="G159" s="26"/>
      <c r="H159" s="165"/>
    </row>
    <row r="160" spans="1:8" ht="12.75">
      <c r="A160" s="22" t="s">
        <v>15</v>
      </c>
      <c r="B160" s="86">
        <v>40</v>
      </c>
      <c r="C160" s="89" t="s">
        <v>72</v>
      </c>
      <c r="D160" s="88"/>
      <c r="E160" s="31">
        <v>70.92</v>
      </c>
      <c r="F160" s="90">
        <v>256.17</v>
      </c>
      <c r="G160" s="28">
        <v>3</v>
      </c>
      <c r="H160" s="28">
        <v>651.27983766</v>
      </c>
    </row>
    <row r="161" spans="1:8" ht="12.75">
      <c r="A161" s="22" t="s">
        <v>15</v>
      </c>
      <c r="B161" s="86"/>
      <c r="C161" s="87" t="s">
        <v>73</v>
      </c>
      <c r="D161" s="88" t="s">
        <v>33</v>
      </c>
      <c r="E161" s="31"/>
      <c r="F161" s="31"/>
      <c r="G161" s="26"/>
      <c r="H161" s="164"/>
    </row>
    <row r="162" spans="1:8" ht="12.75">
      <c r="A162" s="22" t="s">
        <v>15</v>
      </c>
      <c r="B162" s="86">
        <v>48</v>
      </c>
      <c r="C162" s="89" t="s">
        <v>75</v>
      </c>
      <c r="D162" s="88"/>
      <c r="E162" s="31">
        <v>1773.27</v>
      </c>
      <c r="F162" s="90">
        <v>3349.93</v>
      </c>
      <c r="G162" s="28">
        <v>1</v>
      </c>
      <c r="H162" s="28">
        <v>2838.925960704</v>
      </c>
    </row>
    <row r="163" spans="1:8" ht="12.75">
      <c r="A163" s="22" t="s">
        <v>15</v>
      </c>
      <c r="B163" s="86">
        <v>53</v>
      </c>
      <c r="C163" s="87" t="s">
        <v>78</v>
      </c>
      <c r="D163" s="88" t="s">
        <v>33</v>
      </c>
      <c r="E163" s="31">
        <v>92.22</v>
      </c>
      <c r="F163" s="90">
        <v>280.13</v>
      </c>
      <c r="G163" s="28">
        <v>10</v>
      </c>
      <c r="H163" s="28">
        <v>2374.00690416</v>
      </c>
    </row>
    <row r="164" spans="1:8" ht="12.75">
      <c r="A164" s="22" t="s">
        <v>15</v>
      </c>
      <c r="B164" s="86">
        <v>54</v>
      </c>
      <c r="C164" s="87" t="s">
        <v>79</v>
      </c>
      <c r="D164" s="88" t="s">
        <v>33</v>
      </c>
      <c r="E164" s="31">
        <v>245.01</v>
      </c>
      <c r="F164" s="90">
        <v>492.88</v>
      </c>
      <c r="G164" s="28">
        <v>10</v>
      </c>
      <c r="H164" s="28">
        <v>4176.91890416</v>
      </c>
    </row>
    <row r="165" spans="1:8" ht="12.75">
      <c r="A165" s="22" t="s">
        <v>15</v>
      </c>
      <c r="B165" s="86"/>
      <c r="C165" s="105" t="s">
        <v>198</v>
      </c>
      <c r="D165" s="88"/>
      <c r="E165" s="31"/>
      <c r="F165" s="31"/>
      <c r="G165" s="26"/>
      <c r="H165" s="164"/>
    </row>
    <row r="166" spans="1:8" ht="12.75">
      <c r="A166" s="22" t="s">
        <v>15</v>
      </c>
      <c r="B166" s="86">
        <v>56</v>
      </c>
      <c r="C166" s="89" t="s">
        <v>199</v>
      </c>
      <c r="D166" s="88" t="s">
        <v>33</v>
      </c>
      <c r="E166" s="31">
        <v>28.05</v>
      </c>
      <c r="F166" s="90">
        <v>349.04</v>
      </c>
      <c r="G166" s="28">
        <v>2</v>
      </c>
      <c r="H166" s="28">
        <v>591.585630224</v>
      </c>
    </row>
    <row r="167" spans="1:8" ht="12.75">
      <c r="A167" s="22" t="s">
        <v>15</v>
      </c>
      <c r="B167" s="86">
        <v>64</v>
      </c>
      <c r="C167" s="87" t="s">
        <v>391</v>
      </c>
      <c r="D167" s="88" t="s">
        <v>33</v>
      </c>
      <c r="E167" s="31">
        <v>21.59</v>
      </c>
      <c r="F167" s="90">
        <v>331.48</v>
      </c>
      <c r="G167" s="28">
        <v>1</v>
      </c>
      <c r="H167" s="28">
        <v>280.9113124880001</v>
      </c>
    </row>
    <row r="168" spans="1:8" ht="12.75">
      <c r="A168" s="38" t="s">
        <v>15</v>
      </c>
      <c r="B168" s="92">
        <v>65</v>
      </c>
      <c r="C168" s="87" t="s">
        <v>392</v>
      </c>
      <c r="D168" s="88" t="s">
        <v>33</v>
      </c>
      <c r="E168" s="31">
        <v>242.38</v>
      </c>
      <c r="F168" s="90">
        <v>496.08</v>
      </c>
      <c r="G168" s="28">
        <v>1</v>
      </c>
      <c r="H168" s="28">
        <v>420.4066540000001</v>
      </c>
    </row>
    <row r="169" spans="1:8" ht="12.75">
      <c r="A169" s="38" t="s">
        <v>15</v>
      </c>
      <c r="B169" s="86">
        <v>66</v>
      </c>
      <c r="C169" s="87" t="s">
        <v>84</v>
      </c>
      <c r="D169" s="88" t="s">
        <v>33</v>
      </c>
      <c r="E169" s="31">
        <v>21.59</v>
      </c>
      <c r="F169" s="90">
        <v>137.36</v>
      </c>
      <c r="G169" s="28">
        <v>14</v>
      </c>
      <c r="H169" s="28">
        <v>1629.734389528</v>
      </c>
    </row>
    <row r="170" spans="1:8" ht="12.75">
      <c r="A170" s="38" t="s">
        <v>15</v>
      </c>
      <c r="B170" s="92">
        <v>67</v>
      </c>
      <c r="C170" s="87" t="s">
        <v>85</v>
      </c>
      <c r="D170" s="88" t="s">
        <v>33</v>
      </c>
      <c r="E170" s="31">
        <v>11.31</v>
      </c>
      <c r="F170" s="90">
        <v>57.34</v>
      </c>
      <c r="G170" s="28">
        <v>39</v>
      </c>
      <c r="H170" s="28">
        <v>1895.1906813840005</v>
      </c>
    </row>
    <row r="171" spans="1:8" ht="12.75">
      <c r="A171" s="38" t="s">
        <v>15</v>
      </c>
      <c r="B171" s="86">
        <v>90</v>
      </c>
      <c r="C171" s="87" t="s">
        <v>90</v>
      </c>
      <c r="D171" s="93" t="s">
        <v>91</v>
      </c>
      <c r="E171" s="59">
        <v>140.87</v>
      </c>
      <c r="F171" s="90">
        <v>641.96</v>
      </c>
      <c r="G171" s="28">
        <v>2</v>
      </c>
      <c r="H171" s="28">
        <v>1088.065501808</v>
      </c>
    </row>
    <row r="172" spans="1:8" ht="12.75">
      <c r="A172" s="38" t="s">
        <v>15</v>
      </c>
      <c r="B172" s="92">
        <v>91</v>
      </c>
      <c r="C172" s="87" t="s">
        <v>92</v>
      </c>
      <c r="D172" s="93" t="s">
        <v>41</v>
      </c>
      <c r="E172" s="59"/>
      <c r="F172" s="90">
        <v>117.41</v>
      </c>
      <c r="G172" s="28">
        <v>4</v>
      </c>
      <c r="H172" s="28">
        <v>398.01305320000006</v>
      </c>
    </row>
    <row r="173" spans="1:8" ht="12.75">
      <c r="A173" s="38" t="s">
        <v>96</v>
      </c>
      <c r="B173" s="94">
        <v>111</v>
      </c>
      <c r="C173" s="29" t="s">
        <v>99</v>
      </c>
      <c r="D173" s="30" t="s">
        <v>100</v>
      </c>
      <c r="E173" s="95"/>
      <c r="F173" s="90">
        <v>0</v>
      </c>
      <c r="G173" s="28">
        <v>0</v>
      </c>
      <c r="H173" s="28">
        <v>0</v>
      </c>
    </row>
    <row r="174" spans="1:8" ht="12.75">
      <c r="A174" s="38" t="s">
        <v>96</v>
      </c>
      <c r="B174" s="94">
        <v>112</v>
      </c>
      <c r="C174" s="96" t="s">
        <v>101</v>
      </c>
      <c r="D174" s="30" t="s">
        <v>102</v>
      </c>
      <c r="E174" s="95">
        <v>12.03</v>
      </c>
      <c r="F174" s="90">
        <v>150.67</v>
      </c>
      <c r="G174" s="28">
        <v>8</v>
      </c>
      <c r="H174" s="28">
        <v>1021.5071094560002</v>
      </c>
    </row>
    <row r="175" spans="1:8" ht="12.75">
      <c r="A175" s="38" t="s">
        <v>96</v>
      </c>
      <c r="B175" s="94"/>
      <c r="C175" s="29" t="s">
        <v>103</v>
      </c>
      <c r="D175" s="30"/>
      <c r="E175" s="95"/>
      <c r="F175" s="95">
        <v>244.22</v>
      </c>
      <c r="G175" s="28">
        <v>93.39</v>
      </c>
      <c r="H175" s="28">
        <v>19328.628299940963</v>
      </c>
    </row>
    <row r="176" spans="1:8" ht="12.75">
      <c r="A176" s="97"/>
      <c r="B176" s="98"/>
      <c r="C176" s="99"/>
      <c r="D176" s="100"/>
      <c r="E176" s="2"/>
      <c r="F176" s="107"/>
      <c r="G176" s="101"/>
      <c r="H176" s="37">
        <f>SUM(H151:H175)</f>
        <v>108953.897001213</v>
      </c>
    </row>
    <row r="177" spans="1:8" ht="12.75">
      <c r="A177" s="97"/>
      <c r="B177" s="98"/>
      <c r="C177" s="35"/>
      <c r="D177" s="100"/>
      <c r="E177" s="2"/>
      <c r="F177" s="2"/>
      <c r="G177" s="101"/>
      <c r="H177" s="10"/>
    </row>
    <row r="178" spans="1:8" ht="12.75">
      <c r="A178" s="97"/>
      <c r="B178" s="98"/>
      <c r="C178" s="179"/>
      <c r="D178" s="98"/>
      <c r="E178" s="2"/>
      <c r="F178" s="2"/>
      <c r="G178" s="177"/>
      <c r="H178" s="178"/>
    </row>
    <row r="179" spans="1:8" ht="12.75">
      <c r="A179" s="67" t="s">
        <v>112</v>
      </c>
      <c r="B179" s="68"/>
      <c r="C179" s="69"/>
      <c r="D179" s="70"/>
      <c r="E179" s="70"/>
      <c r="F179" s="71"/>
      <c r="G179" s="100"/>
      <c r="H179" s="73"/>
    </row>
    <row r="180" spans="1:8" ht="13.5" customHeight="1">
      <c r="A180" s="74" t="s">
        <v>48</v>
      </c>
      <c r="B180" s="74" t="s">
        <v>48</v>
      </c>
      <c r="C180" s="75"/>
      <c r="D180" s="11" t="s">
        <v>49</v>
      </c>
      <c r="E180" s="74" t="s">
        <v>8</v>
      </c>
      <c r="F180" s="216" t="s">
        <v>173</v>
      </c>
      <c r="G180" s="17" t="s">
        <v>294</v>
      </c>
      <c r="H180" s="17"/>
    </row>
    <row r="181" spans="1:8" ht="12.75" customHeight="1">
      <c r="A181" s="77" t="s">
        <v>50</v>
      </c>
      <c r="B181" s="217" t="s">
        <v>51</v>
      </c>
      <c r="C181" s="79" t="s">
        <v>6</v>
      </c>
      <c r="D181" s="11"/>
      <c r="E181" s="77" t="s">
        <v>11</v>
      </c>
      <c r="F181" s="216"/>
      <c r="G181" s="81" t="s">
        <v>12</v>
      </c>
      <c r="H181" s="82" t="s">
        <v>13</v>
      </c>
    </row>
    <row r="182" spans="1:8" ht="12.75">
      <c r="A182" s="83" t="s">
        <v>53</v>
      </c>
      <c r="B182" s="217"/>
      <c r="C182" s="84"/>
      <c r="D182" s="11"/>
      <c r="E182" s="83" t="s">
        <v>14</v>
      </c>
      <c r="F182" s="216"/>
      <c r="G182" s="81"/>
      <c r="H182" s="82"/>
    </row>
    <row r="183" spans="1:8" ht="12.75">
      <c r="A183" s="38" t="s">
        <v>21</v>
      </c>
      <c r="B183" s="92">
        <v>19</v>
      </c>
      <c r="C183" s="87" t="s">
        <v>234</v>
      </c>
      <c r="D183" s="88" t="s">
        <v>126</v>
      </c>
      <c r="E183" s="31">
        <v>37.02</v>
      </c>
      <c r="F183" s="31">
        <v>67.48</v>
      </c>
      <c r="G183" s="28">
        <v>1.6</v>
      </c>
      <c r="H183" s="28">
        <v>91.50170953600002</v>
      </c>
    </row>
    <row r="184" spans="1:8" ht="12.75">
      <c r="A184" s="38" t="s">
        <v>21</v>
      </c>
      <c r="B184" s="92">
        <v>29</v>
      </c>
      <c r="C184" s="87" t="s">
        <v>235</v>
      </c>
      <c r="D184" s="88" t="s">
        <v>126</v>
      </c>
      <c r="E184" s="31">
        <v>38.51</v>
      </c>
      <c r="F184" s="31">
        <v>230.39</v>
      </c>
      <c r="G184" s="28">
        <v>5.1</v>
      </c>
      <c r="H184" s="28">
        <v>995.7460223711998</v>
      </c>
    </row>
    <row r="185" spans="1:8" ht="12.75">
      <c r="A185" s="38" t="s">
        <v>21</v>
      </c>
      <c r="B185" s="92">
        <v>30</v>
      </c>
      <c r="C185" s="87" t="s">
        <v>236</v>
      </c>
      <c r="D185" s="88" t="s">
        <v>167</v>
      </c>
      <c r="E185" s="31">
        <v>77.92</v>
      </c>
      <c r="F185" s="31">
        <v>182.34</v>
      </c>
      <c r="G185" s="28">
        <v>20.2</v>
      </c>
      <c r="H185" s="28">
        <v>3121.4345560744</v>
      </c>
    </row>
    <row r="186" spans="1:8" ht="12.75">
      <c r="A186" s="38" t="s">
        <v>21</v>
      </c>
      <c r="B186" s="92">
        <v>46</v>
      </c>
      <c r="C186" s="87" t="s">
        <v>237</v>
      </c>
      <c r="D186" s="88" t="s">
        <v>238</v>
      </c>
      <c r="E186" s="40">
        <v>2510.98</v>
      </c>
      <c r="F186" s="40">
        <v>3593.49</v>
      </c>
      <c r="G186" s="28">
        <v>1</v>
      </c>
      <c r="H186" s="28">
        <v>3045.3305716899995</v>
      </c>
    </row>
    <row r="187" spans="1:8" ht="12.75">
      <c r="A187" s="38" t="s">
        <v>21</v>
      </c>
      <c r="B187" s="86">
        <v>55</v>
      </c>
      <c r="C187" s="87" t="s">
        <v>239</v>
      </c>
      <c r="D187" s="115" t="s">
        <v>116</v>
      </c>
      <c r="E187" s="40">
        <v>178.56</v>
      </c>
      <c r="F187" s="40">
        <v>245.65</v>
      </c>
      <c r="G187" s="28">
        <v>24</v>
      </c>
      <c r="H187" s="28">
        <v>4996.296208128</v>
      </c>
    </row>
    <row r="188" spans="1:8" ht="12.75">
      <c r="A188" s="38" t="s">
        <v>21</v>
      </c>
      <c r="B188" s="86">
        <v>56</v>
      </c>
      <c r="C188" s="87" t="s">
        <v>240</v>
      </c>
      <c r="D188" s="115" t="s">
        <v>116</v>
      </c>
      <c r="E188" s="40">
        <v>263.45</v>
      </c>
      <c r="F188" s="40">
        <v>331.74</v>
      </c>
      <c r="G188" s="28">
        <v>16</v>
      </c>
      <c r="H188" s="28">
        <v>4498.171728128</v>
      </c>
    </row>
    <row r="189" spans="1:8" ht="12.75">
      <c r="A189" s="38" t="s">
        <v>21</v>
      </c>
      <c r="B189" s="86">
        <v>61</v>
      </c>
      <c r="C189" s="29" t="s">
        <v>241</v>
      </c>
      <c r="D189" s="30" t="s">
        <v>242</v>
      </c>
      <c r="E189" s="95"/>
      <c r="F189" s="95">
        <v>84.65</v>
      </c>
      <c r="G189" s="28">
        <v>51</v>
      </c>
      <c r="H189" s="28">
        <v>3658.5551449919994</v>
      </c>
    </row>
    <row r="190" spans="1:8" ht="12.75">
      <c r="A190" s="38" t="s">
        <v>21</v>
      </c>
      <c r="B190" s="86">
        <v>63</v>
      </c>
      <c r="C190" s="29" t="s">
        <v>393</v>
      </c>
      <c r="D190" s="30" t="s">
        <v>118</v>
      </c>
      <c r="E190" s="95"/>
      <c r="F190" s="95">
        <v>1358.03</v>
      </c>
      <c r="G190" s="28">
        <v>6.82</v>
      </c>
      <c r="H190" s="28">
        <v>7848.974237068801</v>
      </c>
    </row>
    <row r="191" spans="1:8" ht="12.75">
      <c r="A191" s="22"/>
      <c r="B191" s="86"/>
      <c r="C191" s="105"/>
      <c r="D191" s="115"/>
      <c r="E191" s="40"/>
      <c r="F191" s="40"/>
      <c r="G191" s="28">
        <v>28</v>
      </c>
      <c r="H191" s="28">
        <v>14750.288329223999</v>
      </c>
    </row>
    <row r="192" spans="1:8" ht="12.75">
      <c r="A192" s="98"/>
      <c r="B192" s="98"/>
      <c r="C192" s="42" t="s">
        <v>19</v>
      </c>
      <c r="D192" s="106"/>
      <c r="E192" s="2"/>
      <c r="F192" s="2"/>
      <c r="G192" s="107"/>
      <c r="H192" s="108">
        <v>43006.2985072124</v>
      </c>
    </row>
    <row r="193" spans="1:8" ht="12.75">
      <c r="A193" s="98"/>
      <c r="B193" s="98"/>
      <c r="C193" s="42"/>
      <c r="D193" s="106"/>
      <c r="E193" s="2"/>
      <c r="F193" s="2"/>
      <c r="G193" s="107"/>
      <c r="H193" s="48"/>
    </row>
    <row r="194" spans="1:8" ht="12.75">
      <c r="A194" s="100"/>
      <c r="B194" s="98"/>
      <c r="C194" s="180"/>
      <c r="D194" s="114"/>
      <c r="E194" s="114"/>
      <c r="F194" s="57"/>
      <c r="G194" s="57"/>
      <c r="H194" s="58"/>
    </row>
    <row r="195" spans="1:8" ht="12.75">
      <c r="A195" s="67" t="s">
        <v>122</v>
      </c>
      <c r="B195" s="68"/>
      <c r="C195" s="69"/>
      <c r="D195" s="70"/>
      <c r="E195" s="70"/>
      <c r="F195" s="109"/>
      <c r="G195" s="110"/>
      <c r="H195" s="111"/>
    </row>
    <row r="196" spans="1:8" ht="13.5" customHeight="1">
      <c r="A196" s="74" t="s">
        <v>48</v>
      </c>
      <c r="B196" s="74" t="s">
        <v>48</v>
      </c>
      <c r="C196" s="75"/>
      <c r="D196" s="11" t="s">
        <v>49</v>
      </c>
      <c r="E196" s="74" t="s">
        <v>8</v>
      </c>
      <c r="F196" s="216" t="s">
        <v>173</v>
      </c>
      <c r="G196" s="17" t="s">
        <v>294</v>
      </c>
      <c r="H196" s="17"/>
    </row>
    <row r="197" spans="1:8" ht="12.75" customHeight="1">
      <c r="A197" s="77" t="s">
        <v>50</v>
      </c>
      <c r="B197" s="217" t="s">
        <v>51</v>
      </c>
      <c r="C197" s="79" t="s">
        <v>6</v>
      </c>
      <c r="D197" s="11"/>
      <c r="E197" s="77" t="s">
        <v>11</v>
      </c>
      <c r="F197" s="216"/>
      <c r="G197" s="81" t="s">
        <v>12</v>
      </c>
      <c r="H197" s="82" t="s">
        <v>13</v>
      </c>
    </row>
    <row r="198" spans="1:8" ht="12.75">
      <c r="A198" s="83" t="s">
        <v>53</v>
      </c>
      <c r="B198" s="217"/>
      <c r="C198" s="84"/>
      <c r="D198" s="11"/>
      <c r="E198" s="83" t="s">
        <v>14</v>
      </c>
      <c r="F198" s="216"/>
      <c r="G198" s="81"/>
      <c r="H198" s="82"/>
    </row>
    <row r="199" spans="1:8" ht="12.75">
      <c r="A199" s="112" t="s">
        <v>25</v>
      </c>
      <c r="B199" s="113">
        <v>5</v>
      </c>
      <c r="C199" s="87" t="s">
        <v>394</v>
      </c>
      <c r="D199" s="88" t="s">
        <v>395</v>
      </c>
      <c r="E199" s="31">
        <v>2.66</v>
      </c>
      <c r="F199" s="31">
        <v>142.66</v>
      </c>
      <c r="G199" s="28">
        <v>3</v>
      </c>
      <c r="H199" s="28">
        <v>362.69761335600003</v>
      </c>
    </row>
    <row r="200" spans="1:8" ht="12.75">
      <c r="A200" s="112" t="s">
        <v>25</v>
      </c>
      <c r="B200" s="113">
        <v>33</v>
      </c>
      <c r="C200" s="87" t="s">
        <v>396</v>
      </c>
      <c r="D200" s="88" t="s">
        <v>165</v>
      </c>
      <c r="E200" s="31">
        <v>42.15</v>
      </c>
      <c r="F200" s="31">
        <v>129.94</v>
      </c>
      <c r="G200" s="28">
        <v>3</v>
      </c>
      <c r="H200" s="28">
        <v>330.35216883</v>
      </c>
    </row>
    <row r="201" spans="1:8" ht="12.75">
      <c r="A201" s="112" t="s">
        <v>25</v>
      </c>
      <c r="B201" s="113">
        <v>48</v>
      </c>
      <c r="C201" s="87" t="s">
        <v>212</v>
      </c>
      <c r="D201" s="88" t="s">
        <v>126</v>
      </c>
      <c r="E201" s="31">
        <v>103.72</v>
      </c>
      <c r="F201" s="31">
        <v>167.79</v>
      </c>
      <c r="G201" s="28">
        <v>4.2</v>
      </c>
      <c r="H201" s="28">
        <v>597.2304463440001</v>
      </c>
    </row>
    <row r="202" spans="1:8" ht="12.75">
      <c r="A202" s="112" t="s">
        <v>25</v>
      </c>
      <c r="B202" s="91">
        <v>134</v>
      </c>
      <c r="C202" s="29" t="s">
        <v>216</v>
      </c>
      <c r="D202" s="30" t="s">
        <v>217</v>
      </c>
      <c r="E202" s="95"/>
      <c r="F202" s="95">
        <v>56.29</v>
      </c>
      <c r="G202" s="28">
        <v>32</v>
      </c>
      <c r="H202" s="28">
        <v>1526.3831636480002</v>
      </c>
    </row>
    <row r="203" spans="1:8" ht="12.75">
      <c r="A203" s="112" t="s">
        <v>139</v>
      </c>
      <c r="B203" s="91">
        <v>142</v>
      </c>
      <c r="C203" s="105" t="s">
        <v>397</v>
      </c>
      <c r="D203" s="88" t="s">
        <v>219</v>
      </c>
      <c r="E203" s="31">
        <v>180.8</v>
      </c>
      <c r="F203" s="31">
        <v>498.57</v>
      </c>
      <c r="G203" s="28">
        <v>1.5</v>
      </c>
      <c r="H203" s="28">
        <v>633.7723009050001</v>
      </c>
    </row>
    <row r="204" spans="1:8" ht="12.75">
      <c r="A204" s="100"/>
      <c r="B204" s="98"/>
      <c r="C204" s="42"/>
      <c r="D204" s="106"/>
      <c r="E204" s="2"/>
      <c r="F204" s="2"/>
      <c r="G204" s="107"/>
      <c r="H204" s="108">
        <v>3450.4356930830004</v>
      </c>
    </row>
    <row r="205" spans="1:8" ht="12.75">
      <c r="A205" s="168"/>
      <c r="B205" s="168"/>
      <c r="C205" s="168"/>
      <c r="D205" s="168"/>
      <c r="E205" s="168"/>
      <c r="F205" s="168"/>
      <c r="G205" s="107"/>
      <c r="H205" s="48"/>
    </row>
    <row r="206" spans="1:8" ht="12.75">
      <c r="A206" s="98"/>
      <c r="B206" s="98"/>
      <c r="C206" s="118" t="s">
        <v>30</v>
      </c>
      <c r="D206" s="119"/>
      <c r="E206" s="2"/>
      <c r="F206" s="2"/>
      <c r="G206" s="120"/>
      <c r="H206" s="111"/>
    </row>
    <row r="207" spans="1:8" ht="13.5" customHeight="1">
      <c r="A207" s="74" t="s">
        <v>48</v>
      </c>
      <c r="B207" s="74" t="s">
        <v>48</v>
      </c>
      <c r="C207" s="75"/>
      <c r="D207" s="11" t="s">
        <v>49</v>
      </c>
      <c r="E207" s="74" t="s">
        <v>8</v>
      </c>
      <c r="F207" s="216" t="s">
        <v>173</v>
      </c>
      <c r="G207" s="17" t="s">
        <v>294</v>
      </c>
      <c r="H207" s="17"/>
    </row>
    <row r="208" spans="1:8" ht="12.75" customHeight="1">
      <c r="A208" s="77" t="s">
        <v>50</v>
      </c>
      <c r="B208" s="217" t="s">
        <v>51</v>
      </c>
      <c r="C208" s="79" t="s">
        <v>6</v>
      </c>
      <c r="D208" s="11"/>
      <c r="E208" s="77" t="s">
        <v>11</v>
      </c>
      <c r="F208" s="216"/>
      <c r="G208" s="81" t="s">
        <v>12</v>
      </c>
      <c r="H208" s="82" t="s">
        <v>13</v>
      </c>
    </row>
    <row r="209" spans="1:8" ht="12.75">
      <c r="A209" s="83" t="s">
        <v>53</v>
      </c>
      <c r="B209" s="217"/>
      <c r="C209" s="84"/>
      <c r="D209" s="11"/>
      <c r="E209" s="83" t="s">
        <v>14</v>
      </c>
      <c r="F209" s="216"/>
      <c r="G209" s="81"/>
      <c r="H209" s="82"/>
    </row>
    <row r="210" spans="1:8" ht="12.75">
      <c r="A210" s="112" t="s">
        <v>31</v>
      </c>
      <c r="B210" s="113"/>
      <c r="C210" s="87" t="s">
        <v>140</v>
      </c>
      <c r="D210" s="88"/>
      <c r="E210" s="31"/>
      <c r="F210" s="31"/>
      <c r="G210" s="26"/>
      <c r="H210" s="121"/>
    </row>
    <row r="211" spans="1:8" ht="12.75">
      <c r="A211" s="112" t="s">
        <v>31</v>
      </c>
      <c r="B211" s="113">
        <v>1</v>
      </c>
      <c r="C211" s="89" t="s">
        <v>141</v>
      </c>
      <c r="D211" s="88" t="s">
        <v>142</v>
      </c>
      <c r="E211" s="31">
        <v>61.99</v>
      </c>
      <c r="F211" s="31">
        <v>142.81</v>
      </c>
      <c r="G211" s="28">
        <v>1</v>
      </c>
      <c r="H211" s="28">
        <f>ROUND(F211*G211,2)</f>
        <v>142.81</v>
      </c>
    </row>
    <row r="212" spans="1:8" ht="12.75">
      <c r="A212" s="112" t="s">
        <v>31</v>
      </c>
      <c r="B212" s="113">
        <v>3</v>
      </c>
      <c r="C212" s="87" t="s">
        <v>398</v>
      </c>
      <c r="D212" s="88" t="s">
        <v>33</v>
      </c>
      <c r="E212" s="31">
        <v>1307.37</v>
      </c>
      <c r="F212" s="31">
        <v>1499.34</v>
      </c>
      <c r="G212" s="28">
        <v>18</v>
      </c>
      <c r="H212" s="28">
        <f aca="true" t="shared" si="3" ref="H212:H217">ROUND(F212*G212,2)</f>
        <v>26988.12</v>
      </c>
    </row>
    <row r="213" spans="1:8" ht="12.75">
      <c r="A213" s="112" t="s">
        <v>31</v>
      </c>
      <c r="B213" s="113">
        <v>5</v>
      </c>
      <c r="C213" s="87" t="s">
        <v>146</v>
      </c>
      <c r="D213" s="88" t="s">
        <v>33</v>
      </c>
      <c r="E213" s="31">
        <v>112.91</v>
      </c>
      <c r="F213" s="31">
        <v>422.83</v>
      </c>
      <c r="G213" s="28">
        <v>1</v>
      </c>
      <c r="H213" s="28">
        <f t="shared" si="3"/>
        <v>422.83</v>
      </c>
    </row>
    <row r="214" spans="1:8" ht="12.75">
      <c r="A214" s="112" t="s">
        <v>31</v>
      </c>
      <c r="B214" s="113">
        <v>16</v>
      </c>
      <c r="C214" s="87" t="s">
        <v>154</v>
      </c>
      <c r="D214" s="122" t="s">
        <v>33</v>
      </c>
      <c r="E214" s="40">
        <v>3991.38</v>
      </c>
      <c r="F214" s="123">
        <v>874.8</v>
      </c>
      <c r="G214" s="28">
        <v>40</v>
      </c>
      <c r="H214" s="28">
        <f t="shared" si="3"/>
        <v>34992</v>
      </c>
    </row>
    <row r="215" spans="1:8" ht="12.75">
      <c r="A215" s="112" t="s">
        <v>31</v>
      </c>
      <c r="B215" s="113">
        <v>17</v>
      </c>
      <c r="C215" s="87" t="s">
        <v>155</v>
      </c>
      <c r="D215" s="115" t="s">
        <v>156</v>
      </c>
      <c r="E215" s="124">
        <v>367.61</v>
      </c>
      <c r="F215" s="40">
        <v>608.71</v>
      </c>
      <c r="G215" s="28">
        <v>5</v>
      </c>
      <c r="H215" s="28">
        <f t="shared" si="3"/>
        <v>3043.55</v>
      </c>
    </row>
    <row r="216" spans="1:8" ht="12.75">
      <c r="A216" s="112" t="s">
        <v>31</v>
      </c>
      <c r="B216" s="113">
        <v>20</v>
      </c>
      <c r="C216" s="87" t="s">
        <v>158</v>
      </c>
      <c r="D216" s="88" t="s">
        <v>33</v>
      </c>
      <c r="E216" s="26">
        <v>9.62</v>
      </c>
      <c r="F216" s="31">
        <v>36.43</v>
      </c>
      <c r="G216" s="28">
        <v>123</v>
      </c>
      <c r="H216" s="28">
        <f t="shared" si="3"/>
        <v>4480.89</v>
      </c>
    </row>
    <row r="217" spans="1:8" ht="12.75">
      <c r="A217" s="112" t="s">
        <v>31</v>
      </c>
      <c r="B217" s="113">
        <v>38</v>
      </c>
      <c r="C217" s="87" t="s">
        <v>160</v>
      </c>
      <c r="D217" s="88" t="s">
        <v>161</v>
      </c>
      <c r="E217" s="40">
        <v>1971.04</v>
      </c>
      <c r="F217" s="40">
        <v>2789.15</v>
      </c>
      <c r="G217" s="28">
        <v>1</v>
      </c>
      <c r="H217" s="28">
        <f t="shared" si="3"/>
        <v>2789.15</v>
      </c>
    </row>
    <row r="218" spans="1:8" ht="12.75">
      <c r="A218" s="98"/>
      <c r="B218" s="98"/>
      <c r="C218" s="42" t="s">
        <v>19</v>
      </c>
      <c r="D218" s="106"/>
      <c r="E218" s="2"/>
      <c r="F218" s="2"/>
      <c r="G218" s="107"/>
      <c r="H218" s="108">
        <f>SUM(H212:H217)</f>
        <v>72716.54000000001</v>
      </c>
    </row>
    <row r="219" spans="1:8" ht="12.75">
      <c r="A219" s="98"/>
      <c r="B219" s="98"/>
      <c r="C219" s="42"/>
      <c r="D219" s="106"/>
      <c r="E219" s="106"/>
      <c r="F219" s="107"/>
      <c r="G219" s="107"/>
      <c r="H219" s="48"/>
    </row>
    <row r="220" spans="1:8" ht="12.75">
      <c r="A220" s="98"/>
      <c r="B220" s="98"/>
      <c r="C220" s="42"/>
      <c r="D220" s="153"/>
      <c r="E220" s="153"/>
      <c r="F220" s="114"/>
      <c r="G220" s="114"/>
      <c r="H220" s="48"/>
    </row>
    <row r="221" spans="1:8" ht="12.75">
      <c r="A221" s="67" t="s">
        <v>162</v>
      </c>
      <c r="B221" s="68"/>
      <c r="C221" s="69"/>
      <c r="D221" s="70"/>
      <c r="E221" s="70"/>
      <c r="F221" s="109"/>
      <c r="G221" s="107"/>
      <c r="H221" s="48"/>
    </row>
    <row r="222" spans="1:8" ht="13.5" customHeight="1">
      <c r="A222" s="74" t="s">
        <v>48</v>
      </c>
      <c r="B222" s="74" t="s">
        <v>48</v>
      </c>
      <c r="C222" s="75"/>
      <c r="D222" s="11" t="s">
        <v>49</v>
      </c>
      <c r="E222" s="74" t="s">
        <v>8</v>
      </c>
      <c r="F222" s="216" t="s">
        <v>173</v>
      </c>
      <c r="G222" s="17" t="s">
        <v>294</v>
      </c>
      <c r="H222" s="17"/>
    </row>
    <row r="223" spans="1:8" ht="12.75" customHeight="1">
      <c r="A223" s="77" t="s">
        <v>50</v>
      </c>
      <c r="B223" s="217" t="s">
        <v>51</v>
      </c>
      <c r="C223" s="79" t="s">
        <v>6</v>
      </c>
      <c r="D223" s="11"/>
      <c r="E223" s="77" t="s">
        <v>11</v>
      </c>
      <c r="F223" s="216"/>
      <c r="G223" s="81" t="s">
        <v>12</v>
      </c>
      <c r="H223" s="82" t="s">
        <v>13</v>
      </c>
    </row>
    <row r="224" spans="1:8" ht="12.75">
      <c r="A224" s="83" t="s">
        <v>53</v>
      </c>
      <c r="B224" s="217"/>
      <c r="C224" s="84"/>
      <c r="D224" s="11"/>
      <c r="E224" s="83" t="s">
        <v>14</v>
      </c>
      <c r="F224" s="216"/>
      <c r="G224" s="81"/>
      <c r="H224" s="82"/>
    </row>
    <row r="225" spans="1:8" ht="12.75">
      <c r="A225" s="112" t="s">
        <v>163</v>
      </c>
      <c r="B225" s="125">
        <v>1</v>
      </c>
      <c r="C225" s="87" t="s">
        <v>277</v>
      </c>
      <c r="D225" s="88" t="s">
        <v>278</v>
      </c>
      <c r="E225" s="31"/>
      <c r="F225" s="31">
        <v>1127.39</v>
      </c>
      <c r="G225" s="28">
        <v>1</v>
      </c>
      <c r="H225" s="28">
        <v>955.419379312</v>
      </c>
    </row>
    <row r="226" spans="1:8" ht="12.75">
      <c r="A226" s="112" t="s">
        <v>163</v>
      </c>
      <c r="B226" s="125">
        <v>9</v>
      </c>
      <c r="C226" s="87" t="s">
        <v>164</v>
      </c>
      <c r="D226" s="88" t="s">
        <v>165</v>
      </c>
      <c r="E226" s="31">
        <v>32.84</v>
      </c>
      <c r="F226" s="31">
        <v>201.83</v>
      </c>
      <c r="G226" s="28">
        <v>9</v>
      </c>
      <c r="H226" s="28">
        <v>1539.383156208</v>
      </c>
    </row>
    <row r="227" spans="1:8" ht="12.75">
      <c r="A227" s="112" t="s">
        <v>163</v>
      </c>
      <c r="B227" s="114"/>
      <c r="C227" s="87" t="s">
        <v>399</v>
      </c>
      <c r="D227" s="88"/>
      <c r="E227" s="31"/>
      <c r="F227" s="31"/>
      <c r="G227" s="28"/>
      <c r="H227" s="28"/>
    </row>
    <row r="228" spans="1:8" ht="12.75">
      <c r="A228" s="112" t="s">
        <v>163</v>
      </c>
      <c r="B228" s="125">
        <v>26</v>
      </c>
      <c r="C228" s="89" t="s">
        <v>400</v>
      </c>
      <c r="D228" s="88" t="s">
        <v>33</v>
      </c>
      <c r="E228" s="31">
        <v>1036.99</v>
      </c>
      <c r="F228" s="31">
        <v>1997.85</v>
      </c>
      <c r="G228" s="28">
        <v>1</v>
      </c>
      <c r="H228" s="28">
        <v>1693.0946211680002</v>
      </c>
    </row>
    <row r="229" spans="1:8" ht="12.75">
      <c r="A229" s="112" t="s">
        <v>163</v>
      </c>
      <c r="B229" s="91"/>
      <c r="C229" s="87" t="s">
        <v>168</v>
      </c>
      <c r="D229" s="93"/>
      <c r="E229" s="93"/>
      <c r="F229" s="40"/>
      <c r="G229" s="28"/>
      <c r="H229" s="28"/>
    </row>
    <row r="230" spans="1:8" ht="12.75">
      <c r="A230" s="112" t="s">
        <v>163</v>
      </c>
      <c r="B230" s="91">
        <v>41</v>
      </c>
      <c r="C230" s="89" t="s">
        <v>169</v>
      </c>
      <c r="D230" s="93" t="s">
        <v>170</v>
      </c>
      <c r="E230" s="59">
        <v>4.12</v>
      </c>
      <c r="F230" s="40">
        <v>102.8</v>
      </c>
      <c r="G230" s="28">
        <v>1</v>
      </c>
      <c r="H230" s="28">
        <v>87.1149383</v>
      </c>
    </row>
    <row r="231" spans="1:8" ht="12.75">
      <c r="A231" s="112" t="s">
        <v>163</v>
      </c>
      <c r="B231" s="86">
        <v>50</v>
      </c>
      <c r="C231" s="105" t="s">
        <v>251</v>
      </c>
      <c r="D231" s="115" t="s">
        <v>39</v>
      </c>
      <c r="E231" s="126"/>
      <c r="F231" s="40">
        <f>H231/G231</f>
        <v>123.84801205199999</v>
      </c>
      <c r="G231" s="28">
        <v>4</v>
      </c>
      <c r="H231" s="28">
        <v>495.39204820799995</v>
      </c>
    </row>
    <row r="232" spans="1:8" ht="12.75">
      <c r="A232" s="98"/>
      <c r="B232" s="98"/>
      <c r="C232" s="42" t="s">
        <v>19</v>
      </c>
      <c r="D232" s="106"/>
      <c r="E232" s="106"/>
      <c r="F232" s="107"/>
      <c r="G232" s="128"/>
      <c r="H232" s="60">
        <v>4770.404143196</v>
      </c>
    </row>
    <row r="233" spans="1:8" ht="12.75">
      <c r="A233" s="98"/>
      <c r="B233" s="98"/>
      <c r="C233" s="42"/>
      <c r="D233" s="106"/>
      <c r="E233" s="106"/>
      <c r="F233" s="107"/>
      <c r="G233" s="170"/>
      <c r="H233" s="48"/>
    </row>
    <row r="234" spans="1:8" ht="12.75">
      <c r="A234" s="98"/>
      <c r="B234" s="98"/>
      <c r="C234" s="129" t="s">
        <v>36</v>
      </c>
      <c r="D234" s="57"/>
      <c r="E234" s="57"/>
      <c r="F234" s="57"/>
      <c r="G234" s="57"/>
      <c r="H234" s="58"/>
    </row>
    <row r="235" spans="1:8" ht="13.5" customHeight="1">
      <c r="A235" s="74" t="s">
        <v>48</v>
      </c>
      <c r="B235" s="74" t="s">
        <v>48</v>
      </c>
      <c r="C235" s="75"/>
      <c r="D235" s="11" t="s">
        <v>49</v>
      </c>
      <c r="E235" s="74" t="s">
        <v>8</v>
      </c>
      <c r="F235" s="216" t="s">
        <v>173</v>
      </c>
      <c r="G235" s="17" t="s">
        <v>294</v>
      </c>
      <c r="H235" s="17"/>
    </row>
    <row r="236" spans="1:8" ht="12.75" customHeight="1">
      <c r="A236" s="77" t="s">
        <v>50</v>
      </c>
      <c r="B236" s="217" t="s">
        <v>51</v>
      </c>
      <c r="C236" s="79" t="s">
        <v>6</v>
      </c>
      <c r="D236" s="11"/>
      <c r="E236" s="77" t="s">
        <v>11</v>
      </c>
      <c r="F236" s="216"/>
      <c r="G236" s="81" t="s">
        <v>12</v>
      </c>
      <c r="H236" s="82" t="s">
        <v>13</v>
      </c>
    </row>
    <row r="237" spans="1:8" ht="12.75">
      <c r="A237" s="83" t="s">
        <v>53</v>
      </c>
      <c r="B237" s="217"/>
      <c r="C237" s="84"/>
      <c r="D237" s="11"/>
      <c r="E237" s="83" t="s">
        <v>14</v>
      </c>
      <c r="F237" s="216"/>
      <c r="G237" s="81"/>
      <c r="H237" s="82"/>
    </row>
    <row r="238" spans="1:8" ht="12.75">
      <c r="A238" s="22" t="s">
        <v>37</v>
      </c>
      <c r="B238" s="22">
        <v>33</v>
      </c>
      <c r="C238" s="87" t="s">
        <v>174</v>
      </c>
      <c r="D238" s="115" t="s">
        <v>39</v>
      </c>
      <c r="E238" s="116">
        <v>3468.64</v>
      </c>
      <c r="F238" s="116">
        <v>4281.3</v>
      </c>
      <c r="G238" s="28">
        <v>1</v>
      </c>
      <c r="H238" s="28">
        <v>4281.3</v>
      </c>
    </row>
    <row r="239" spans="1:8" ht="12.75">
      <c r="A239" s="22" t="s">
        <v>37</v>
      </c>
      <c r="B239" s="22"/>
      <c r="C239" s="87" t="s">
        <v>289</v>
      </c>
      <c r="D239" s="115" t="s">
        <v>39</v>
      </c>
      <c r="E239" s="59"/>
      <c r="F239" s="40">
        <v>1987.29</v>
      </c>
      <c r="G239" s="160">
        <v>2</v>
      </c>
      <c r="H239" s="28">
        <v>3974.58</v>
      </c>
    </row>
    <row r="240" spans="1:8" ht="12.75">
      <c r="A240" s="131"/>
      <c r="B240" s="131"/>
      <c r="C240" s="56" t="s">
        <v>19</v>
      </c>
      <c r="D240" s="132"/>
      <c r="E240" s="132"/>
      <c r="F240" s="133"/>
      <c r="G240" s="134"/>
      <c r="H240" s="108">
        <v>8255.88</v>
      </c>
    </row>
    <row r="241" spans="1:8" ht="12.75">
      <c r="A241" s="98"/>
      <c r="B241" s="98"/>
      <c r="C241" s="42"/>
      <c r="D241" s="106"/>
      <c r="E241" s="110"/>
      <c r="F241" s="107"/>
      <c r="G241" s="107"/>
      <c r="H241" s="48"/>
    </row>
    <row r="242" spans="1:8" ht="12.75">
      <c r="A242" s="98"/>
      <c r="B242" s="98"/>
      <c r="C242" s="42"/>
      <c r="D242" s="106"/>
      <c r="E242" s="110"/>
      <c r="F242" s="107"/>
      <c r="G242" s="107"/>
      <c r="H242" s="48"/>
    </row>
    <row r="243" spans="1:8" ht="12.75" customHeight="1">
      <c r="A243" s="74" t="s">
        <v>48</v>
      </c>
      <c r="B243" s="74" t="s">
        <v>48</v>
      </c>
      <c r="C243" s="75"/>
      <c r="D243" s="11" t="s">
        <v>253</v>
      </c>
      <c r="E243" s="74" t="s">
        <v>9</v>
      </c>
      <c r="F243" s="130" t="s">
        <v>9</v>
      </c>
      <c r="G243" s="17" t="s">
        <v>294</v>
      </c>
      <c r="H243" s="17"/>
    </row>
    <row r="244" spans="1:8" ht="12.75" customHeight="1">
      <c r="A244" s="77" t="s">
        <v>50</v>
      </c>
      <c r="B244" s="78" t="s">
        <v>254</v>
      </c>
      <c r="C244" s="79" t="s">
        <v>6</v>
      </c>
      <c r="D244" s="11"/>
      <c r="E244" s="77" t="s">
        <v>52</v>
      </c>
      <c r="F244" s="130" t="s">
        <v>52</v>
      </c>
      <c r="G244" s="81" t="s">
        <v>12</v>
      </c>
      <c r="H244" s="82" t="s">
        <v>13</v>
      </c>
    </row>
    <row r="245" spans="1:8" ht="12.75">
      <c r="A245" s="83" t="s">
        <v>53</v>
      </c>
      <c r="B245" s="78"/>
      <c r="C245" s="84"/>
      <c r="D245" s="11" t="s">
        <v>255</v>
      </c>
      <c r="E245" s="83" t="s">
        <v>14</v>
      </c>
      <c r="F245" s="130"/>
      <c r="G245" s="81"/>
      <c r="H245" s="82"/>
    </row>
    <row r="246" spans="1:8" ht="12.75">
      <c r="A246" s="135"/>
      <c r="B246" s="23">
        <v>1</v>
      </c>
      <c r="C246" s="29" t="s">
        <v>290</v>
      </c>
      <c r="D246" s="30" t="s">
        <v>39</v>
      </c>
      <c r="E246" s="59"/>
      <c r="F246" s="40">
        <v>964.2857142857143</v>
      </c>
      <c r="G246" s="28">
        <v>1</v>
      </c>
      <c r="H246" s="28">
        <v>964.2857142857143</v>
      </c>
    </row>
    <row r="247" spans="1:8" ht="12.75">
      <c r="A247" s="135"/>
      <c r="B247" s="23">
        <v>5</v>
      </c>
      <c r="C247" s="29" t="s">
        <v>291</v>
      </c>
      <c r="D247" s="30" t="s">
        <v>39</v>
      </c>
      <c r="E247" s="59"/>
      <c r="F247" s="40">
        <v>3000</v>
      </c>
      <c r="G247" s="28">
        <v>1</v>
      </c>
      <c r="H247" s="28">
        <v>3000</v>
      </c>
    </row>
    <row r="248" spans="1:8" ht="12.75">
      <c r="A248" s="135"/>
      <c r="B248" s="23">
        <v>6</v>
      </c>
      <c r="C248" s="29" t="s">
        <v>292</v>
      </c>
      <c r="D248" s="30" t="s">
        <v>39</v>
      </c>
      <c r="E248" s="59"/>
      <c r="F248" s="40">
        <v>142.5</v>
      </c>
      <c r="G248" s="28">
        <v>1</v>
      </c>
      <c r="H248" s="28">
        <v>142.5</v>
      </c>
    </row>
    <row r="249" spans="1:8" ht="12.75">
      <c r="A249" s="135"/>
      <c r="B249" s="23">
        <v>7</v>
      </c>
      <c r="C249" s="50" t="s">
        <v>256</v>
      </c>
      <c r="D249" s="30" t="s">
        <v>39</v>
      </c>
      <c r="E249" s="59"/>
      <c r="F249" s="40">
        <v>43.01</v>
      </c>
      <c r="G249" s="28">
        <v>3.4</v>
      </c>
      <c r="H249" s="28">
        <v>146.23399999999998</v>
      </c>
    </row>
    <row r="250" spans="1:8" ht="12.75">
      <c r="A250" s="135"/>
      <c r="B250" s="23">
        <v>14</v>
      </c>
      <c r="C250" s="29" t="s">
        <v>177</v>
      </c>
      <c r="D250" s="30" t="s">
        <v>39</v>
      </c>
      <c r="E250" s="40"/>
      <c r="F250" s="40">
        <v>282.203333333333</v>
      </c>
      <c r="G250" s="28">
        <v>1</v>
      </c>
      <c r="H250" s="28">
        <v>282.203333333333</v>
      </c>
    </row>
    <row r="251" spans="1:8" ht="12.75">
      <c r="A251" s="136"/>
      <c r="B251" s="137"/>
      <c r="C251" s="138"/>
      <c r="D251" s="139"/>
      <c r="E251" s="140"/>
      <c r="F251" s="140"/>
      <c r="G251" s="141"/>
      <c r="H251" s="60">
        <v>4535.223047619047</v>
      </c>
    </row>
    <row r="252" spans="1:8" ht="12.75">
      <c r="A252" s="98"/>
      <c r="B252" s="98"/>
      <c r="C252" s="42"/>
      <c r="D252" s="106"/>
      <c r="E252" s="106" t="s">
        <v>257</v>
      </c>
      <c r="F252" s="107"/>
      <c r="G252" s="107"/>
      <c r="H252" s="48"/>
    </row>
    <row r="253" spans="1:8" ht="12.75">
      <c r="A253" s="98"/>
      <c r="B253" s="98"/>
      <c r="C253" s="42"/>
      <c r="D253" s="106"/>
      <c r="E253" s="106"/>
      <c r="F253" s="107"/>
      <c r="G253" s="107"/>
      <c r="H253" s="48"/>
    </row>
    <row r="254" spans="1:8" ht="12.75">
      <c r="A254" s="98"/>
      <c r="B254" s="98"/>
      <c r="C254" s="42"/>
      <c r="D254" s="106"/>
      <c r="E254" s="106"/>
      <c r="F254" s="107"/>
      <c r="G254" s="107"/>
      <c r="H254" s="48"/>
    </row>
    <row r="255" spans="1:8" ht="12.75" customHeight="1">
      <c r="A255" s="74" t="s">
        <v>48</v>
      </c>
      <c r="B255" s="74" t="s">
        <v>48</v>
      </c>
      <c r="C255" s="75"/>
      <c r="D255" s="11" t="s">
        <v>49</v>
      </c>
      <c r="E255" s="74" t="s">
        <v>8</v>
      </c>
      <c r="F255" s="130" t="s">
        <v>173</v>
      </c>
      <c r="G255" s="17" t="s">
        <v>294</v>
      </c>
      <c r="H255" s="17"/>
    </row>
    <row r="256" spans="1:8" ht="12.75" customHeight="1">
      <c r="A256" s="77" t="s">
        <v>50</v>
      </c>
      <c r="B256" s="78" t="s">
        <v>51</v>
      </c>
      <c r="C256" s="79" t="s">
        <v>6</v>
      </c>
      <c r="D256" s="11"/>
      <c r="E256" s="77" t="s">
        <v>11</v>
      </c>
      <c r="F256" s="130"/>
      <c r="G256" s="81" t="s">
        <v>12</v>
      </c>
      <c r="H256" s="82" t="s">
        <v>13</v>
      </c>
    </row>
    <row r="257" spans="1:8" ht="12.75">
      <c r="A257" s="83" t="s">
        <v>53</v>
      </c>
      <c r="B257" s="78"/>
      <c r="C257" s="84"/>
      <c r="D257" s="11"/>
      <c r="E257" s="83" t="s">
        <v>14</v>
      </c>
      <c r="F257" s="130"/>
      <c r="G257" s="81"/>
      <c r="H257" s="82"/>
    </row>
    <row r="258" spans="1:8" ht="12.75">
      <c r="A258" s="135"/>
      <c r="B258" s="23">
        <v>19</v>
      </c>
      <c r="C258" s="29" t="s">
        <v>180</v>
      </c>
      <c r="D258" s="30" t="s">
        <v>181</v>
      </c>
      <c r="E258" s="40"/>
      <c r="F258" s="40"/>
      <c r="G258" s="28">
        <v>0.65</v>
      </c>
      <c r="H258" s="28">
        <v>689.5264999999999</v>
      </c>
    </row>
    <row r="259" spans="1:8" ht="12.75">
      <c r="A259" s="136"/>
      <c r="B259" s="137"/>
      <c r="C259" s="138" t="s">
        <v>19</v>
      </c>
      <c r="D259" s="139"/>
      <c r="E259" s="140"/>
      <c r="F259" s="140"/>
      <c r="G259" s="141"/>
      <c r="H259" s="60">
        <v>689.5264999999999</v>
      </c>
    </row>
    <row r="260" spans="1:8" ht="12.75">
      <c r="A260" s="98"/>
      <c r="B260" s="98"/>
      <c r="C260" s="2"/>
      <c r="D260" s="139"/>
      <c r="E260" s="42"/>
      <c r="F260" s="133"/>
      <c r="G260" s="107"/>
      <c r="H260" s="48"/>
    </row>
    <row r="261" spans="1:8" ht="12.75">
      <c r="A261" s="142"/>
      <c r="B261" s="142"/>
      <c r="C261" s="143" t="s">
        <v>182</v>
      </c>
      <c r="D261" s="139"/>
      <c r="E261" s="143"/>
      <c r="F261" s="144"/>
      <c r="G261" s="134"/>
      <c r="H261" s="60">
        <f>H259+H251+H240+H232+H218+H204+H192+H176+H44+H145</f>
        <v>447533.1720923235</v>
      </c>
    </row>
    <row r="262" spans="1:8" ht="12.75">
      <c r="A262" s="131"/>
      <c r="B262" s="131"/>
      <c r="C262" s="56"/>
      <c r="D262" s="139"/>
      <c r="E262" s="132"/>
      <c r="F262" s="132"/>
      <c r="G262" s="107"/>
      <c r="H262" s="48"/>
    </row>
    <row r="263" spans="1:8" ht="12.75" customHeight="1">
      <c r="A263"/>
      <c r="B263"/>
      <c r="C263" s="145" t="s">
        <v>184</v>
      </c>
      <c r="D263" s="145"/>
      <c r="E263" s="145"/>
      <c r="F263" s="145"/>
      <c r="G263"/>
      <c r="H263"/>
    </row>
    <row r="264" spans="1:8" ht="12.75" customHeight="1">
      <c r="A264"/>
      <c r="B264"/>
      <c r="C264" s="145" t="s">
        <v>185</v>
      </c>
      <c r="D264" s="145"/>
      <c r="E264" s="145"/>
      <c r="F264" s="145"/>
      <c r="G264"/>
      <c r="H264"/>
    </row>
    <row r="265" spans="1:8" ht="12.75">
      <c r="A265"/>
      <c r="B265"/>
      <c r="C265" s="61"/>
      <c r="D265" s="147"/>
      <c r="E265" s="148"/>
      <c r="F265" s="148"/>
      <c r="G265"/>
      <c r="H265"/>
    </row>
    <row r="266" spans="1:8" ht="12.75">
      <c r="A266"/>
      <c r="B266"/>
      <c r="C266" s="151" t="s">
        <v>186</v>
      </c>
      <c r="D266" s="151"/>
      <c r="E266" s="151"/>
      <c r="F266" s="151"/>
      <c r="G266"/>
      <c r="H266"/>
    </row>
    <row r="267" spans="1:8" ht="12.75">
      <c r="A267"/>
      <c r="B267"/>
      <c r="C267" s="99"/>
      <c r="D267" s="153"/>
      <c r="E267" s="154"/>
      <c r="F267" s="154"/>
      <c r="G267"/>
      <c r="H267"/>
    </row>
    <row r="268" spans="1:8" ht="12.75">
      <c r="A268"/>
      <c r="B268"/>
      <c r="C268" s="151" t="s">
        <v>187</v>
      </c>
      <c r="D268" s="151"/>
      <c r="E268" s="151"/>
      <c r="F268" s="151"/>
      <c r="G268"/>
      <c r="H268"/>
    </row>
    <row r="269" spans="1:8" ht="12.75">
      <c r="A269"/>
      <c r="B269"/>
      <c r="C269" s="157"/>
      <c r="D269" s="158"/>
      <c r="E269" s="159"/>
      <c r="F269" s="159"/>
      <c r="G269"/>
      <c r="H269"/>
    </row>
    <row r="270" spans="1:8" ht="12.75" customHeight="1">
      <c r="A270"/>
      <c r="B270"/>
      <c r="C270" s="145" t="s">
        <v>188</v>
      </c>
      <c r="D270" s="145"/>
      <c r="E270" s="145"/>
      <c r="F270" s="145"/>
      <c r="G270"/>
      <c r="H270"/>
    </row>
    <row r="271" spans="3:6" ht="12.75" customHeight="1">
      <c r="C271" s="145" t="s">
        <v>189</v>
      </c>
      <c r="D271" s="145"/>
      <c r="E271" s="145"/>
      <c r="F271" s="145"/>
    </row>
    <row r="272" spans="3:6" ht="12.75">
      <c r="C272" s="61"/>
      <c r="D272" s="147"/>
      <c r="E272" s="148"/>
      <c r="F272" s="148"/>
    </row>
    <row r="273" spans="3:6" ht="12.75">
      <c r="C273" s="151" t="s">
        <v>190</v>
      </c>
      <c r="D273" s="151"/>
      <c r="E273" s="151"/>
      <c r="F273" s="151"/>
    </row>
    <row r="274" spans="3:6" ht="12.75">
      <c r="C274" s="99"/>
      <c r="D274" s="153"/>
      <c r="E274" s="154"/>
      <c r="F274" s="154"/>
    </row>
    <row r="275" spans="3:6" ht="12.75">
      <c r="C275" s="151" t="s">
        <v>191</v>
      </c>
      <c r="D275" s="151"/>
      <c r="E275" s="151"/>
      <c r="F275" s="151"/>
    </row>
  </sheetData>
  <sheetProtection selectLockedCells="1" selectUnlockedCells="1"/>
  <mergeCells count="106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G50:H50"/>
    <mergeCell ref="G51:G52"/>
    <mergeCell ref="H51:H52"/>
    <mergeCell ref="D147:D149"/>
    <mergeCell ref="F147:F149"/>
    <mergeCell ref="G147:H147"/>
    <mergeCell ref="B148:B149"/>
    <mergeCell ref="G148:G149"/>
    <mergeCell ref="H148:H149"/>
    <mergeCell ref="D180:D182"/>
    <mergeCell ref="F180:F182"/>
    <mergeCell ref="G180:H180"/>
    <mergeCell ref="B181:B182"/>
    <mergeCell ref="G181:G182"/>
    <mergeCell ref="H181:H182"/>
    <mergeCell ref="D196:D198"/>
    <mergeCell ref="F196:F198"/>
    <mergeCell ref="G196:H196"/>
    <mergeCell ref="B197:B198"/>
    <mergeCell ref="G197:G198"/>
    <mergeCell ref="H197:H198"/>
    <mergeCell ref="A205:F205"/>
    <mergeCell ref="D207:D209"/>
    <mergeCell ref="F207:F209"/>
    <mergeCell ref="G207:H207"/>
    <mergeCell ref="B208:B209"/>
    <mergeCell ref="G208:G209"/>
    <mergeCell ref="H208:H209"/>
    <mergeCell ref="D222:D224"/>
    <mergeCell ref="F222:F224"/>
    <mergeCell ref="G222:H222"/>
    <mergeCell ref="B223:B224"/>
    <mergeCell ref="G223:G224"/>
    <mergeCell ref="H223:H224"/>
    <mergeCell ref="D235:D237"/>
    <mergeCell ref="F235:F237"/>
    <mergeCell ref="G235:H235"/>
    <mergeCell ref="B236:B237"/>
    <mergeCell ref="G236:G237"/>
    <mergeCell ref="H236:H237"/>
    <mergeCell ref="D243:D245"/>
    <mergeCell ref="F243:F245"/>
    <mergeCell ref="G243:H243"/>
    <mergeCell ref="B244:B245"/>
    <mergeCell ref="G244:G245"/>
    <mergeCell ref="H244:H245"/>
    <mergeCell ref="D255:D257"/>
    <mergeCell ref="F255:F257"/>
    <mergeCell ref="G255:H255"/>
    <mergeCell ref="B256:B257"/>
    <mergeCell ref="G256:G257"/>
    <mergeCell ref="H256:H257"/>
    <mergeCell ref="C263:F263"/>
    <mergeCell ref="C264:F264"/>
    <mergeCell ref="C266:F266"/>
    <mergeCell ref="C268:F268"/>
    <mergeCell ref="C270:F270"/>
    <mergeCell ref="C271:F271"/>
    <mergeCell ref="C273:F273"/>
    <mergeCell ref="C275:F275"/>
  </mergeCells>
  <printOptions/>
  <pageMargins left="0.6201388888888889" right="0.2361111111111111" top="0.5298611111111111" bottom="0.5701388888888889" header="0.5118055555555555" footer="0.15763888888888888"/>
  <pageSetup horizontalDpi="300" verticalDpi="300" orientation="portrait" paperSize="9" scale="90"/>
  <headerFooter alignWithMargins="0">
    <oddFooter>&amp;CСтраница &amp;P&amp;P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L5" sqref="L5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8.57421875" style="1" customWidth="1"/>
    <col min="4" max="4" width="7.8515625" style="1" customWidth="1"/>
    <col min="5" max="5" width="8.140625" style="1" customWidth="1"/>
    <col min="6" max="6" width="9.8515625" style="1" customWidth="1"/>
    <col min="7" max="7" width="7.8515625" style="1" customWidth="1"/>
    <col min="8" max="8" width="14.71093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401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5.64</v>
      </c>
      <c r="H9" s="165">
        <f>ROUND(F9*G9,2)</f>
        <v>6415.39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2.18</v>
      </c>
      <c r="H10" s="165">
        <f>ROUND(F10*G10,2)</f>
        <v>3072.97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9488.36</v>
      </c>
    </row>
    <row r="12" spans="1:8" ht="12.75">
      <c r="A12" s="4" t="s">
        <v>20</v>
      </c>
      <c r="B12" s="5"/>
      <c r="C12" s="6"/>
      <c r="D12" s="7"/>
      <c r="E12" s="7"/>
      <c r="F12" s="8"/>
      <c r="G12" s="34"/>
      <c r="H12" s="10"/>
    </row>
    <row r="13" spans="1:8" ht="12.75" customHeight="1">
      <c r="A13" s="11" t="s">
        <v>4</v>
      </c>
      <c r="B13" s="12" t="s">
        <v>5</v>
      </c>
      <c r="C13" s="13" t="s">
        <v>6</v>
      </c>
      <c r="D13" s="14" t="s">
        <v>7</v>
      </c>
      <c r="E13" s="15" t="s">
        <v>8</v>
      </c>
      <c r="F13" s="16" t="s">
        <v>9</v>
      </c>
      <c r="G13" s="17" t="s">
        <v>401</v>
      </c>
      <c r="H13" s="17"/>
    </row>
    <row r="14" spans="1:8" ht="12.75" customHeight="1">
      <c r="A14" s="11"/>
      <c r="B14" s="12"/>
      <c r="C14" s="13"/>
      <c r="D14" s="14"/>
      <c r="E14" s="18" t="s">
        <v>11</v>
      </c>
      <c r="F14" s="16"/>
      <c r="G14" s="19" t="s">
        <v>12</v>
      </c>
      <c r="H14" s="20" t="s">
        <v>13</v>
      </c>
    </row>
    <row r="15" spans="1:8" ht="12.75">
      <c r="A15" s="11"/>
      <c r="B15" s="12"/>
      <c r="C15" s="13"/>
      <c r="D15" s="14"/>
      <c r="E15" s="21" t="s">
        <v>14</v>
      </c>
      <c r="F15" s="16"/>
      <c r="G15" s="19"/>
      <c r="H15" s="20"/>
    </row>
    <row r="16" spans="1:8" ht="12.75">
      <c r="A16" s="38" t="s">
        <v>21</v>
      </c>
      <c r="B16" s="23">
        <v>1</v>
      </c>
      <c r="C16" s="23" t="s">
        <v>22</v>
      </c>
      <c r="D16" s="39" t="s">
        <v>23</v>
      </c>
      <c r="E16" s="40">
        <v>853.24</v>
      </c>
      <c r="F16" s="41">
        <v>1057.17</v>
      </c>
      <c r="G16" s="28">
        <v>2.183</v>
      </c>
      <c r="H16" s="165">
        <f>ROUND(F16*G16,2)</f>
        <v>2307.8</v>
      </c>
    </row>
    <row r="17" spans="1:8" ht="12.75">
      <c r="A17" s="34"/>
      <c r="B17" s="34"/>
      <c r="C17" s="42" t="s">
        <v>19</v>
      </c>
      <c r="D17" s="43"/>
      <c r="E17" s="43"/>
      <c r="F17" s="44"/>
      <c r="G17" s="45"/>
      <c r="H17" s="46">
        <f>SUM(H16)</f>
        <v>2307.8</v>
      </c>
    </row>
    <row r="18" spans="1:8" ht="12.75">
      <c r="A18" s="34"/>
      <c r="B18" s="34"/>
      <c r="C18" s="42"/>
      <c r="D18" s="43"/>
      <c r="E18" s="43"/>
      <c r="F18" s="47"/>
      <c r="G18" s="45"/>
      <c r="H18" s="48"/>
    </row>
    <row r="19" spans="1:8" ht="12.75">
      <c r="A19" s="4" t="s">
        <v>24</v>
      </c>
      <c r="B19" s="5"/>
      <c r="C19" s="6"/>
      <c r="D19" s="7"/>
      <c r="E19" s="7"/>
      <c r="F19" s="49"/>
      <c r="G19" s="45"/>
      <c r="H19" s="48"/>
    </row>
    <row r="20" spans="1:8" ht="12.75" customHeight="1">
      <c r="A20" s="11" t="s">
        <v>4</v>
      </c>
      <c r="B20" s="12" t="s">
        <v>5</v>
      </c>
      <c r="C20" s="13" t="s">
        <v>6</v>
      </c>
      <c r="D20" s="14" t="s">
        <v>7</v>
      </c>
      <c r="E20" s="15" t="s">
        <v>8</v>
      </c>
      <c r="F20" s="16" t="s">
        <v>9</v>
      </c>
      <c r="G20" s="17" t="s">
        <v>401</v>
      </c>
      <c r="H20" s="17"/>
    </row>
    <row r="21" spans="1:8" ht="12.75" customHeight="1">
      <c r="A21" s="11"/>
      <c r="B21" s="12"/>
      <c r="C21" s="13"/>
      <c r="D21" s="14"/>
      <c r="E21" s="18" t="s">
        <v>11</v>
      </c>
      <c r="F21" s="16"/>
      <c r="G21" s="19" t="s">
        <v>12</v>
      </c>
      <c r="H21" s="20" t="s">
        <v>13</v>
      </c>
    </row>
    <row r="22" spans="1:8" ht="12.75">
      <c r="A22" s="11"/>
      <c r="B22" s="12"/>
      <c r="C22" s="13"/>
      <c r="D22" s="14"/>
      <c r="E22" s="21" t="s">
        <v>14</v>
      </c>
      <c r="F22" s="16"/>
      <c r="G22" s="19"/>
      <c r="H22" s="20"/>
    </row>
    <row r="23" spans="1:8" ht="12.75">
      <c r="A23" s="38" t="s">
        <v>25</v>
      </c>
      <c r="B23" s="23">
        <v>2</v>
      </c>
      <c r="C23" s="23" t="s">
        <v>26</v>
      </c>
      <c r="D23" s="50" t="s">
        <v>27</v>
      </c>
      <c r="E23" s="31">
        <v>1126.55</v>
      </c>
      <c r="F23" s="51">
        <v>1421.89</v>
      </c>
      <c r="G23" s="28">
        <v>2.981</v>
      </c>
      <c r="H23" s="165">
        <f>ROUND(F23*G23,2)</f>
        <v>4238.65</v>
      </c>
    </row>
    <row r="24" spans="1:8" ht="12.75">
      <c r="A24" s="38" t="s">
        <v>25</v>
      </c>
      <c r="B24" s="23">
        <v>3</v>
      </c>
      <c r="C24" s="50" t="s">
        <v>28</v>
      </c>
      <c r="D24" s="50" t="s">
        <v>29</v>
      </c>
      <c r="E24" s="31">
        <v>853.24</v>
      </c>
      <c r="F24" s="51">
        <v>1057.17</v>
      </c>
      <c r="G24" s="28">
        <v>2.981</v>
      </c>
      <c r="H24" s="165">
        <f>ROUND(F24*G24,2)</f>
        <v>3151.42</v>
      </c>
    </row>
    <row r="25" spans="1:8" ht="12.75">
      <c r="A25" s="34"/>
      <c r="B25" s="34"/>
      <c r="C25" s="42"/>
      <c r="D25" s="43"/>
      <c r="E25" s="43"/>
      <c r="F25" s="45"/>
      <c r="G25" s="45"/>
      <c r="H25" s="46">
        <f>SUM(H23:H24)</f>
        <v>7390.07</v>
      </c>
    </row>
    <row r="26" spans="1:8" ht="12.75">
      <c r="A26" s="34"/>
      <c r="B26" s="34"/>
      <c r="C26" s="53" t="s">
        <v>30</v>
      </c>
      <c r="D26" s="54"/>
      <c r="E26" s="54"/>
      <c r="F26" s="45"/>
      <c r="G26" s="55"/>
      <c r="H26" s="48"/>
    </row>
    <row r="27" spans="1:8" ht="12.75" customHeight="1">
      <c r="A27" s="11" t="s">
        <v>4</v>
      </c>
      <c r="B27" s="12" t="s">
        <v>5</v>
      </c>
      <c r="C27" s="13" t="s">
        <v>6</v>
      </c>
      <c r="D27" s="14" t="s">
        <v>7</v>
      </c>
      <c r="E27" s="15" t="s">
        <v>8</v>
      </c>
      <c r="F27" s="16" t="s">
        <v>9</v>
      </c>
      <c r="G27" s="17" t="s">
        <v>401</v>
      </c>
      <c r="H27" s="17"/>
    </row>
    <row r="28" spans="1:8" ht="12.75" customHeight="1">
      <c r="A28" s="11"/>
      <c r="B28" s="12"/>
      <c r="C28" s="13"/>
      <c r="D28" s="14"/>
      <c r="E28" s="18" t="s">
        <v>11</v>
      </c>
      <c r="F28" s="16"/>
      <c r="G28" s="19" t="s">
        <v>12</v>
      </c>
      <c r="H28" s="20" t="s">
        <v>13</v>
      </c>
    </row>
    <row r="29" spans="1:8" ht="12.75">
      <c r="A29" s="11"/>
      <c r="B29" s="12"/>
      <c r="C29" s="13"/>
      <c r="D29" s="14"/>
      <c r="E29" s="21" t="s">
        <v>14</v>
      </c>
      <c r="F29" s="16"/>
      <c r="G29" s="19"/>
      <c r="H29" s="20"/>
    </row>
    <row r="30" spans="1:8" ht="12.75">
      <c r="A30" s="38" t="s">
        <v>31</v>
      </c>
      <c r="B30" s="23">
        <v>1</v>
      </c>
      <c r="C30" s="29" t="s">
        <v>32</v>
      </c>
      <c r="D30" s="39" t="s">
        <v>33</v>
      </c>
      <c r="E30" s="31">
        <v>21.72</v>
      </c>
      <c r="F30" s="51">
        <v>26.96</v>
      </c>
      <c r="G30" s="28">
        <v>3</v>
      </c>
      <c r="H30" s="165">
        <f>ROUND(F30*G30,2)</f>
        <v>80.88</v>
      </c>
    </row>
    <row r="31" spans="1:8" ht="12.75">
      <c r="A31" s="38" t="s">
        <v>31</v>
      </c>
      <c r="B31" s="23">
        <v>2</v>
      </c>
      <c r="C31" s="23" t="s">
        <v>34</v>
      </c>
      <c r="D31" s="39" t="s">
        <v>35</v>
      </c>
      <c r="E31" s="31"/>
      <c r="F31" s="51">
        <v>2639.46</v>
      </c>
      <c r="G31" s="160">
        <v>0.6</v>
      </c>
      <c r="H31" s="165">
        <f>ROUND(F31*G31,2)</f>
        <v>1583.68</v>
      </c>
    </row>
    <row r="32" spans="1:8" ht="12.75">
      <c r="A32" s="34"/>
      <c r="B32" s="34"/>
      <c r="C32" s="56" t="s">
        <v>19</v>
      </c>
      <c r="D32" s="43"/>
      <c r="E32" s="43"/>
      <c r="F32" s="45"/>
      <c r="G32" s="9"/>
      <c r="H32" s="37">
        <f>SUM(H30:H31)</f>
        <v>1664.56</v>
      </c>
    </row>
    <row r="33" spans="1:8" ht="12.75">
      <c r="A33" s="34"/>
      <c r="B33" s="34"/>
      <c r="C33" s="42"/>
      <c r="D33" s="43"/>
      <c r="E33" s="43"/>
      <c r="F33" s="9"/>
      <c r="G33" s="45"/>
      <c r="H33" s="48"/>
    </row>
    <row r="34" spans="1:8" ht="12.75">
      <c r="A34" s="43"/>
      <c r="B34" s="43"/>
      <c r="C34" s="61" t="s">
        <v>43</v>
      </c>
      <c r="D34" s="62"/>
      <c r="E34" s="62"/>
      <c r="F34" s="62"/>
      <c r="G34" s="63"/>
      <c r="H34" s="64">
        <f>H32+H25+H17+H11</f>
        <v>20850.79</v>
      </c>
    </row>
    <row r="35" spans="1:8" ht="12.75">
      <c r="A35" s="3" t="s">
        <v>44</v>
      </c>
      <c r="B35" s="3"/>
      <c r="C35" s="3"/>
      <c r="D35" s="3"/>
      <c r="E35" s="3"/>
      <c r="F35" s="3"/>
      <c r="G35" s="65"/>
      <c r="H35" s="66"/>
    </row>
    <row r="36" spans="1:8" ht="18.75" customHeight="1">
      <c r="A36" s="3" t="s">
        <v>45</v>
      </c>
      <c r="B36" s="3"/>
      <c r="C36" s="3"/>
      <c r="D36" s="3"/>
      <c r="E36" s="3"/>
      <c r="F36" s="3"/>
      <c r="G36" s="65"/>
      <c r="H36" s="66"/>
    </row>
    <row r="37" spans="1:8" ht="18.75" customHeight="1">
      <c r="A37" s="3" t="s">
        <v>46</v>
      </c>
      <c r="B37" s="3"/>
      <c r="C37" s="3"/>
      <c r="D37" s="3"/>
      <c r="E37" s="3"/>
      <c r="F37" s="3"/>
      <c r="G37" s="65"/>
      <c r="H37" s="66"/>
    </row>
    <row r="38" spans="1:8" ht="12.75">
      <c r="A38" s="202" t="s">
        <v>295</v>
      </c>
      <c r="B38" s="114"/>
      <c r="C38" s="202"/>
      <c r="D38" s="119"/>
      <c r="E38" s="119"/>
      <c r="F38" s="107"/>
      <c r="G38" s="203"/>
      <c r="H38" s="48"/>
    </row>
    <row r="39" spans="1:8" ht="12.75">
      <c r="A39" s="204" t="s">
        <v>48</v>
      </c>
      <c r="B39" s="204" t="s">
        <v>48</v>
      </c>
      <c r="C39" s="205"/>
      <c r="D39" s="204" t="s">
        <v>253</v>
      </c>
      <c r="E39" s="204" t="s">
        <v>8</v>
      </c>
      <c r="F39" s="102" t="s">
        <v>9</v>
      </c>
      <c r="G39" s="17" t="s">
        <v>401</v>
      </c>
      <c r="H39" s="17"/>
    </row>
    <row r="40" spans="1:8" ht="12.75" customHeight="1">
      <c r="A40" s="206" t="s">
        <v>50</v>
      </c>
      <c r="B40" s="206" t="s">
        <v>254</v>
      </c>
      <c r="C40" s="207" t="s">
        <v>6</v>
      </c>
      <c r="D40" s="206"/>
      <c r="E40" s="206" t="s">
        <v>11</v>
      </c>
      <c r="F40" s="103" t="s">
        <v>52</v>
      </c>
      <c r="G40" s="16" t="s">
        <v>12</v>
      </c>
      <c r="H40" s="218" t="s">
        <v>13</v>
      </c>
    </row>
    <row r="41" spans="1:8" ht="12.75">
      <c r="A41" s="85" t="s">
        <v>53</v>
      </c>
      <c r="B41" s="85"/>
      <c r="C41" s="208"/>
      <c r="D41" s="85" t="s">
        <v>255</v>
      </c>
      <c r="E41" s="85" t="s">
        <v>14</v>
      </c>
      <c r="F41" s="104"/>
      <c r="G41" s="16"/>
      <c r="H41" s="218"/>
    </row>
    <row r="42" spans="1:8" ht="12.75">
      <c r="A42" s="125"/>
      <c r="B42" s="125"/>
      <c r="C42" s="87" t="s">
        <v>296</v>
      </c>
      <c r="D42" s="209" t="s">
        <v>297</v>
      </c>
      <c r="E42" s="26"/>
      <c r="F42" s="26"/>
      <c r="G42" s="28"/>
      <c r="H42" s="165"/>
    </row>
    <row r="43" spans="1:8" ht="12.75">
      <c r="A43" s="112" t="s">
        <v>298</v>
      </c>
      <c r="B43" s="113">
        <v>1</v>
      </c>
      <c r="C43" s="89" t="s">
        <v>299</v>
      </c>
      <c r="D43" s="88"/>
      <c r="E43" s="31">
        <v>73.62</v>
      </c>
      <c r="F43" s="31">
        <v>600.73</v>
      </c>
      <c r="G43" s="28">
        <v>36</v>
      </c>
      <c r="H43" s="165">
        <f>ROUND(F43*G43,2)</f>
        <v>21626.28</v>
      </c>
    </row>
    <row r="44" spans="1:8" ht="12.75">
      <c r="A44" s="112" t="s">
        <v>298</v>
      </c>
      <c r="B44" s="113">
        <v>2</v>
      </c>
      <c r="C44" s="89" t="s">
        <v>300</v>
      </c>
      <c r="D44" s="88"/>
      <c r="E44" s="31">
        <v>205.63</v>
      </c>
      <c r="F44" s="31">
        <v>779.91</v>
      </c>
      <c r="G44" s="28">
        <v>24</v>
      </c>
      <c r="H44" s="165">
        <f>ROUND(F44*G44,2)</f>
        <v>18717.84</v>
      </c>
    </row>
    <row r="45" spans="1:8" ht="12.75">
      <c r="A45" s="112" t="s">
        <v>298</v>
      </c>
      <c r="B45" s="113">
        <v>3</v>
      </c>
      <c r="C45" s="89" t="s">
        <v>301</v>
      </c>
      <c r="D45" s="88"/>
      <c r="E45" s="31">
        <v>57.69</v>
      </c>
      <c r="F45" s="31">
        <v>740.7800000000001</v>
      </c>
      <c r="G45" s="28">
        <v>9</v>
      </c>
      <c r="H45" s="165">
        <f>ROUND(F45*G45,2)</f>
        <v>6667.02</v>
      </c>
    </row>
    <row r="46" spans="1:8" ht="12.75">
      <c r="A46" s="112" t="s">
        <v>298</v>
      </c>
      <c r="B46" s="113">
        <v>4</v>
      </c>
      <c r="C46" s="87" t="s">
        <v>302</v>
      </c>
      <c r="D46" s="88" t="s">
        <v>303</v>
      </c>
      <c r="E46" s="31">
        <v>73.62</v>
      </c>
      <c r="F46" s="31">
        <v>732.45</v>
      </c>
      <c r="G46" s="28">
        <v>24</v>
      </c>
      <c r="H46" s="165">
        <f>ROUND(F46*G46,2)</f>
        <v>17578.8</v>
      </c>
    </row>
    <row r="47" spans="1:8" ht="12.75">
      <c r="A47" s="112" t="s">
        <v>298</v>
      </c>
      <c r="B47" s="113"/>
      <c r="C47" s="87" t="s">
        <v>304</v>
      </c>
      <c r="D47" s="88" t="s">
        <v>305</v>
      </c>
      <c r="E47" s="31"/>
      <c r="F47" s="31"/>
      <c r="G47" s="28"/>
      <c r="H47" s="165"/>
    </row>
    <row r="48" spans="1:8" ht="12.75">
      <c r="A48" s="112" t="s">
        <v>298</v>
      </c>
      <c r="B48" s="113">
        <v>5</v>
      </c>
      <c r="C48" s="89" t="s">
        <v>306</v>
      </c>
      <c r="D48" s="88"/>
      <c r="E48" s="31">
        <v>0.84</v>
      </c>
      <c r="F48" s="31">
        <v>63.78</v>
      </c>
      <c r="G48" s="28"/>
      <c r="H48" s="165">
        <f>ROUND(F48*G48,2)</f>
        <v>0</v>
      </c>
    </row>
    <row r="49" spans="1:8" ht="12.75">
      <c r="A49" s="112" t="s">
        <v>298</v>
      </c>
      <c r="B49" s="125">
        <v>6</v>
      </c>
      <c r="C49" s="89" t="s">
        <v>307</v>
      </c>
      <c r="D49" s="209" t="s">
        <v>126</v>
      </c>
      <c r="E49" s="31">
        <v>0.84</v>
      </c>
      <c r="F49" s="26">
        <v>81.4</v>
      </c>
      <c r="G49" s="28">
        <v>18</v>
      </c>
      <c r="H49" s="165">
        <f>ROUND(F49*G49,2)</f>
        <v>1465.2</v>
      </c>
    </row>
    <row r="50" spans="1:8" ht="12.75">
      <c r="A50" s="112" t="s">
        <v>298</v>
      </c>
      <c r="B50" s="113">
        <v>7</v>
      </c>
      <c r="C50" s="89" t="s">
        <v>300</v>
      </c>
      <c r="D50" s="88"/>
      <c r="E50" s="31">
        <v>0.84</v>
      </c>
      <c r="F50" s="31">
        <v>95.17</v>
      </c>
      <c r="G50" s="28">
        <v>12</v>
      </c>
      <c r="H50" s="165">
        <f>ROUND(F50*G50,2)</f>
        <v>1142.04</v>
      </c>
    </row>
    <row r="51" spans="1:8" ht="12.75">
      <c r="A51" s="112" t="s">
        <v>298</v>
      </c>
      <c r="B51" s="113">
        <v>8</v>
      </c>
      <c r="C51" s="87" t="s">
        <v>308</v>
      </c>
      <c r="D51" s="88" t="s">
        <v>309</v>
      </c>
      <c r="E51" s="31">
        <v>44.03</v>
      </c>
      <c r="F51" s="31">
        <v>267.64</v>
      </c>
      <c r="G51" s="28">
        <v>12</v>
      </c>
      <c r="H51" s="165">
        <f>ROUND(F51*G51,2)</f>
        <v>3211.68</v>
      </c>
    </row>
    <row r="52" spans="1:8" ht="12.75" hidden="1">
      <c r="A52" s="112" t="s">
        <v>298</v>
      </c>
      <c r="B52" s="113"/>
      <c r="C52" s="87" t="s">
        <v>310</v>
      </c>
      <c r="D52" s="88" t="s">
        <v>126</v>
      </c>
      <c r="E52" s="31"/>
      <c r="F52" s="31"/>
      <c r="G52" s="28"/>
      <c r="H52" s="165"/>
    </row>
    <row r="53" spans="1:8" ht="12.75" hidden="1">
      <c r="A53" s="112" t="s">
        <v>298</v>
      </c>
      <c r="B53" s="113">
        <v>9</v>
      </c>
      <c r="C53" s="89" t="s">
        <v>299</v>
      </c>
      <c r="D53" s="88"/>
      <c r="E53" s="31">
        <v>21.77</v>
      </c>
      <c r="F53" s="31">
        <v>55.07</v>
      </c>
      <c r="G53" s="28"/>
      <c r="H53" s="165">
        <f>ROUND(F53*G53,2)</f>
        <v>0</v>
      </c>
    </row>
    <row r="54" spans="1:8" ht="12.75" hidden="1">
      <c r="A54" s="112" t="s">
        <v>298</v>
      </c>
      <c r="B54" s="113">
        <v>10</v>
      </c>
      <c r="C54" s="89" t="s">
        <v>311</v>
      </c>
      <c r="D54" s="88"/>
      <c r="E54" s="31">
        <v>23.92</v>
      </c>
      <c r="F54" s="31">
        <v>63.42000000000001</v>
      </c>
      <c r="G54" s="28"/>
      <c r="H54" s="165">
        <f>ROUND(F54*G54,2)</f>
        <v>0</v>
      </c>
    </row>
    <row r="55" spans="1:8" ht="12.75">
      <c r="A55" s="112" t="s">
        <v>298</v>
      </c>
      <c r="B55" s="113"/>
      <c r="C55" s="105" t="s">
        <v>312</v>
      </c>
      <c r="D55" s="88"/>
      <c r="E55" s="31"/>
      <c r="F55" s="31"/>
      <c r="G55" s="28"/>
      <c r="H55" s="165"/>
    </row>
    <row r="56" spans="1:8" ht="12.75">
      <c r="A56" s="112" t="s">
        <v>298</v>
      </c>
      <c r="B56" s="113">
        <v>11</v>
      </c>
      <c r="C56" s="89" t="s">
        <v>299</v>
      </c>
      <c r="D56" s="88" t="s">
        <v>126</v>
      </c>
      <c r="E56" s="31">
        <v>57.35</v>
      </c>
      <c r="F56" s="31">
        <v>191.6</v>
      </c>
      <c r="G56" s="28">
        <v>306</v>
      </c>
      <c r="H56" s="165">
        <f aca="true" t="shared" si="0" ref="H56:H119">ROUND(F56*G56,2)</f>
        <v>58629.6</v>
      </c>
    </row>
    <row r="57" spans="1:8" ht="12.75">
      <c r="A57" s="112" t="s">
        <v>298</v>
      </c>
      <c r="B57" s="113">
        <v>12</v>
      </c>
      <c r="C57" s="89" t="s">
        <v>311</v>
      </c>
      <c r="D57" s="88" t="s">
        <v>126</v>
      </c>
      <c r="E57" s="31">
        <v>62.49</v>
      </c>
      <c r="F57" s="31">
        <v>216.09</v>
      </c>
      <c r="G57" s="28">
        <v>32.7</v>
      </c>
      <c r="H57" s="165">
        <f t="shared" si="0"/>
        <v>7066.14</v>
      </c>
    </row>
    <row r="58" spans="1:8" ht="12.75">
      <c r="A58" s="112" t="s">
        <v>298</v>
      </c>
      <c r="B58" s="113">
        <v>13</v>
      </c>
      <c r="C58" s="89" t="s">
        <v>313</v>
      </c>
      <c r="D58" s="88" t="s">
        <v>126</v>
      </c>
      <c r="E58" s="31">
        <v>64.78</v>
      </c>
      <c r="F58" s="31">
        <v>158.62</v>
      </c>
      <c r="G58" s="28">
        <v>42</v>
      </c>
      <c r="H58" s="165">
        <f t="shared" si="0"/>
        <v>6662.04</v>
      </c>
    </row>
    <row r="59" spans="1:8" ht="12.75">
      <c r="A59" s="112" t="s">
        <v>298</v>
      </c>
      <c r="B59" s="113">
        <v>14</v>
      </c>
      <c r="C59" s="89" t="s">
        <v>314</v>
      </c>
      <c r="D59" s="88" t="s">
        <v>126</v>
      </c>
      <c r="E59" s="31">
        <v>66.24</v>
      </c>
      <c r="F59" s="31">
        <v>322.5899999999999</v>
      </c>
      <c r="G59" s="28">
        <v>32.1</v>
      </c>
      <c r="H59" s="165">
        <f t="shared" si="0"/>
        <v>10355.14</v>
      </c>
    </row>
    <row r="60" spans="1:8" ht="12.75">
      <c r="A60" s="112" t="s">
        <v>298</v>
      </c>
      <c r="B60" s="113">
        <v>15</v>
      </c>
      <c r="C60" s="89" t="s">
        <v>315</v>
      </c>
      <c r="D60" s="88" t="s">
        <v>126</v>
      </c>
      <c r="E60" s="31">
        <v>34.16</v>
      </c>
      <c r="F60" s="31">
        <v>214.72</v>
      </c>
      <c r="G60" s="28">
        <v>23.7</v>
      </c>
      <c r="H60" s="165">
        <f t="shared" si="0"/>
        <v>5088.86</v>
      </c>
    </row>
    <row r="61" spans="1:8" ht="12.75">
      <c r="A61" s="112" t="s">
        <v>298</v>
      </c>
      <c r="B61" s="113">
        <v>16</v>
      </c>
      <c r="C61" s="89" t="s">
        <v>316</v>
      </c>
      <c r="D61" s="88" t="s">
        <v>246</v>
      </c>
      <c r="E61" s="31">
        <v>63.07</v>
      </c>
      <c r="F61" s="31">
        <v>163.29</v>
      </c>
      <c r="G61" s="28">
        <v>22.2</v>
      </c>
      <c r="H61" s="165">
        <f t="shared" si="0"/>
        <v>3625.04</v>
      </c>
    </row>
    <row r="62" spans="1:8" ht="12.75">
      <c r="A62" s="112" t="s">
        <v>298</v>
      </c>
      <c r="B62" s="113">
        <v>17</v>
      </c>
      <c r="C62" s="89" t="s">
        <v>317</v>
      </c>
      <c r="D62" s="88" t="s">
        <v>318</v>
      </c>
      <c r="E62" s="31">
        <v>1.78</v>
      </c>
      <c r="F62" s="40">
        <v>34.23</v>
      </c>
      <c r="G62" s="28">
        <v>12.6</v>
      </c>
      <c r="H62" s="165">
        <f t="shared" si="0"/>
        <v>431.3</v>
      </c>
    </row>
    <row r="63" spans="1:8" ht="12.75">
      <c r="A63" s="112" t="s">
        <v>298</v>
      </c>
      <c r="B63" s="113">
        <v>18</v>
      </c>
      <c r="C63" s="87" t="s">
        <v>319</v>
      </c>
      <c r="D63" s="88" t="s">
        <v>126</v>
      </c>
      <c r="E63" s="31">
        <v>22.29</v>
      </c>
      <c r="F63" s="40">
        <v>55.349999999999994</v>
      </c>
      <c r="G63" s="28">
        <v>21.6</v>
      </c>
      <c r="H63" s="165">
        <f t="shared" si="0"/>
        <v>1195.56</v>
      </c>
    </row>
    <row r="64" spans="1:8" ht="12.75" hidden="1">
      <c r="A64" s="112" t="s">
        <v>298</v>
      </c>
      <c r="B64" s="113">
        <v>19</v>
      </c>
      <c r="C64" s="105" t="s">
        <v>320</v>
      </c>
      <c r="D64" s="88" t="s">
        <v>126</v>
      </c>
      <c r="E64" s="31">
        <v>18</v>
      </c>
      <c r="F64" s="31">
        <v>44.44</v>
      </c>
      <c r="G64" s="28"/>
      <c r="H64" s="165">
        <f t="shared" si="0"/>
        <v>0</v>
      </c>
    </row>
    <row r="65" spans="1:8" ht="12.75">
      <c r="A65" s="112" t="s">
        <v>298</v>
      </c>
      <c r="B65" s="113"/>
      <c r="C65" s="87" t="s">
        <v>321</v>
      </c>
      <c r="D65" s="88" t="s">
        <v>126</v>
      </c>
      <c r="E65" s="31"/>
      <c r="F65" s="31"/>
      <c r="G65" s="28"/>
      <c r="H65" s="165">
        <f t="shared" si="0"/>
        <v>0</v>
      </c>
    </row>
    <row r="66" spans="1:8" ht="12.75">
      <c r="A66" s="112" t="s">
        <v>298</v>
      </c>
      <c r="B66" s="113">
        <v>20</v>
      </c>
      <c r="C66" s="89" t="s">
        <v>322</v>
      </c>
      <c r="D66" s="88"/>
      <c r="E66" s="31">
        <v>16.06</v>
      </c>
      <c r="F66" s="31">
        <v>136.96</v>
      </c>
      <c r="G66" s="28">
        <v>29.4</v>
      </c>
      <c r="H66" s="165">
        <f t="shared" si="0"/>
        <v>4026.62</v>
      </c>
    </row>
    <row r="67" spans="1:8" ht="12.75">
      <c r="A67" s="112" t="s">
        <v>298</v>
      </c>
      <c r="B67" s="113">
        <v>21</v>
      </c>
      <c r="C67" s="89" t="s">
        <v>323</v>
      </c>
      <c r="D67" s="88"/>
      <c r="E67" s="31">
        <v>16.06</v>
      </c>
      <c r="F67" s="31">
        <v>167.57</v>
      </c>
      <c r="G67" s="28">
        <v>80.4</v>
      </c>
      <c r="H67" s="165">
        <f t="shared" si="0"/>
        <v>13472.63</v>
      </c>
    </row>
    <row r="68" spans="1:8" ht="12.75">
      <c r="A68" s="112" t="s">
        <v>298</v>
      </c>
      <c r="B68" s="113">
        <v>22</v>
      </c>
      <c r="C68" s="89" t="s">
        <v>324</v>
      </c>
      <c r="D68" s="88"/>
      <c r="E68" s="31">
        <v>16.06</v>
      </c>
      <c r="F68" s="31">
        <v>139</v>
      </c>
      <c r="G68" s="28">
        <v>7.2</v>
      </c>
      <c r="H68" s="165">
        <f t="shared" si="0"/>
        <v>1000.8</v>
      </c>
    </row>
    <row r="69" spans="1:8" ht="12.75">
      <c r="A69" s="112" t="s">
        <v>298</v>
      </c>
      <c r="B69" s="113">
        <v>23</v>
      </c>
      <c r="C69" s="87" t="s">
        <v>325</v>
      </c>
      <c r="D69" s="88" t="s">
        <v>126</v>
      </c>
      <c r="E69" s="31">
        <v>14.45</v>
      </c>
      <c r="F69" s="31">
        <v>113.21</v>
      </c>
      <c r="G69" s="28">
        <v>57.9</v>
      </c>
      <c r="H69" s="165">
        <f t="shared" si="0"/>
        <v>6554.86</v>
      </c>
    </row>
    <row r="70" spans="1:8" ht="12.75" hidden="1">
      <c r="A70" s="112" t="s">
        <v>298</v>
      </c>
      <c r="B70" s="113">
        <v>24</v>
      </c>
      <c r="C70" s="87" t="s">
        <v>326</v>
      </c>
      <c r="D70" s="153" t="s">
        <v>246</v>
      </c>
      <c r="E70" s="31">
        <v>14.45</v>
      </c>
      <c r="F70" s="31">
        <v>113.21</v>
      </c>
      <c r="G70" s="28"/>
      <c r="H70" s="165">
        <f t="shared" si="0"/>
        <v>0</v>
      </c>
    </row>
    <row r="71" spans="1:8" ht="12.75">
      <c r="A71" s="112" t="s">
        <v>298</v>
      </c>
      <c r="B71" s="113">
        <v>25</v>
      </c>
      <c r="C71" s="87" t="s">
        <v>327</v>
      </c>
      <c r="D71" s="88" t="s">
        <v>126</v>
      </c>
      <c r="E71" s="31">
        <v>8.45</v>
      </c>
      <c r="F71" s="31">
        <v>110.89000000000001</v>
      </c>
      <c r="G71" s="28">
        <v>3</v>
      </c>
      <c r="H71" s="165">
        <f t="shared" si="0"/>
        <v>332.67</v>
      </c>
    </row>
    <row r="72" spans="1:8" ht="12.75" hidden="1">
      <c r="A72" s="112" t="s">
        <v>298</v>
      </c>
      <c r="B72" s="113">
        <v>26</v>
      </c>
      <c r="C72" s="87" t="s">
        <v>328</v>
      </c>
      <c r="D72" s="88" t="s">
        <v>126</v>
      </c>
      <c r="E72" s="31">
        <v>3.68</v>
      </c>
      <c r="F72" s="31">
        <v>34.41</v>
      </c>
      <c r="G72" s="28"/>
      <c r="H72" s="165">
        <f t="shared" si="0"/>
        <v>0</v>
      </c>
    </row>
    <row r="73" spans="1:8" ht="12.75" hidden="1">
      <c r="A73" s="112" t="s">
        <v>298</v>
      </c>
      <c r="B73" s="113">
        <v>27</v>
      </c>
      <c r="C73" s="87" t="s">
        <v>329</v>
      </c>
      <c r="D73" s="88" t="s">
        <v>126</v>
      </c>
      <c r="E73" s="31">
        <v>18.85</v>
      </c>
      <c r="F73" s="31">
        <v>110.08</v>
      </c>
      <c r="G73" s="28"/>
      <c r="H73" s="165">
        <f t="shared" si="0"/>
        <v>0</v>
      </c>
    </row>
    <row r="74" spans="1:8" ht="12.75" hidden="1">
      <c r="A74" s="112" t="s">
        <v>298</v>
      </c>
      <c r="B74" s="113">
        <v>28</v>
      </c>
      <c r="C74" s="87" t="s">
        <v>330</v>
      </c>
      <c r="D74" s="88" t="s">
        <v>126</v>
      </c>
      <c r="E74" s="31">
        <v>42.68</v>
      </c>
      <c r="F74" s="31">
        <v>356.84</v>
      </c>
      <c r="G74" s="28"/>
      <c r="H74" s="165">
        <f t="shared" si="0"/>
        <v>0</v>
      </c>
    </row>
    <row r="75" spans="1:8" ht="12.75">
      <c r="A75" s="112" t="s">
        <v>298</v>
      </c>
      <c r="B75" s="113">
        <v>29</v>
      </c>
      <c r="C75" s="87" t="s">
        <v>331</v>
      </c>
      <c r="D75" s="88" t="s">
        <v>126</v>
      </c>
      <c r="E75" s="31">
        <v>59.72</v>
      </c>
      <c r="F75" s="40">
        <v>487.6</v>
      </c>
      <c r="G75" s="28">
        <v>1.8</v>
      </c>
      <c r="H75" s="165">
        <f t="shared" si="0"/>
        <v>877.68</v>
      </c>
    </row>
    <row r="76" spans="1:8" ht="12.75">
      <c r="A76" s="112" t="s">
        <v>298</v>
      </c>
      <c r="B76" s="113"/>
      <c r="C76" s="87" t="s">
        <v>332</v>
      </c>
      <c r="D76" s="88"/>
      <c r="E76" s="31"/>
      <c r="F76" s="40"/>
      <c r="G76" s="28"/>
      <c r="H76" s="165">
        <f t="shared" si="0"/>
        <v>0</v>
      </c>
    </row>
    <row r="77" spans="1:8" ht="12.75">
      <c r="A77" s="112" t="s">
        <v>298</v>
      </c>
      <c r="B77" s="113">
        <v>30</v>
      </c>
      <c r="C77" s="105" t="s">
        <v>333</v>
      </c>
      <c r="D77" s="88" t="s">
        <v>246</v>
      </c>
      <c r="E77" s="31">
        <v>19.94</v>
      </c>
      <c r="F77" s="210">
        <v>63.7</v>
      </c>
      <c r="G77" s="28">
        <v>306</v>
      </c>
      <c r="H77" s="165">
        <f t="shared" si="0"/>
        <v>19492.2</v>
      </c>
    </row>
    <row r="78" spans="1:8" ht="12.75">
      <c r="A78" s="112" t="s">
        <v>298</v>
      </c>
      <c r="B78" s="113">
        <v>31</v>
      </c>
      <c r="C78" s="105" t="s">
        <v>334</v>
      </c>
      <c r="D78" s="88" t="s">
        <v>246</v>
      </c>
      <c r="E78" s="31">
        <v>22.01</v>
      </c>
      <c r="F78" s="40">
        <v>76.64000000000001</v>
      </c>
      <c r="G78" s="28">
        <v>300</v>
      </c>
      <c r="H78" s="165">
        <f t="shared" si="0"/>
        <v>22992</v>
      </c>
    </row>
    <row r="79" spans="1:8" ht="12.75" hidden="1">
      <c r="A79" s="112" t="s">
        <v>298</v>
      </c>
      <c r="B79" s="113">
        <v>32</v>
      </c>
      <c r="C79" s="105" t="s">
        <v>335</v>
      </c>
      <c r="D79" s="88" t="s">
        <v>246</v>
      </c>
      <c r="E79" s="31">
        <v>3.68</v>
      </c>
      <c r="F79" s="40">
        <v>32.4</v>
      </c>
      <c r="G79" s="28"/>
      <c r="H79" s="165">
        <f t="shared" si="0"/>
        <v>0</v>
      </c>
    </row>
    <row r="80" spans="1:8" ht="12.75" hidden="1">
      <c r="A80" s="112" t="s">
        <v>298</v>
      </c>
      <c r="B80" s="113">
        <v>33</v>
      </c>
      <c r="C80" s="87" t="s">
        <v>336</v>
      </c>
      <c r="D80" s="88" t="s">
        <v>246</v>
      </c>
      <c r="E80" s="31">
        <v>29.82</v>
      </c>
      <c r="F80" s="40">
        <v>62.87</v>
      </c>
      <c r="G80" s="28"/>
      <c r="H80" s="165">
        <f t="shared" si="0"/>
        <v>0</v>
      </c>
    </row>
    <row r="81" spans="1:8" ht="12.75" hidden="1">
      <c r="A81" s="112" t="s">
        <v>298</v>
      </c>
      <c r="B81" s="113">
        <v>34</v>
      </c>
      <c r="C81" s="87" t="s">
        <v>337</v>
      </c>
      <c r="D81" s="88" t="s">
        <v>246</v>
      </c>
      <c r="E81" s="31">
        <v>89.55</v>
      </c>
      <c r="F81" s="40">
        <v>172.25000000000003</v>
      </c>
      <c r="G81" s="28"/>
      <c r="H81" s="165">
        <f t="shared" si="0"/>
        <v>0</v>
      </c>
    </row>
    <row r="82" spans="1:8" ht="12.75" hidden="1">
      <c r="A82" s="112" t="s">
        <v>298</v>
      </c>
      <c r="B82" s="113">
        <v>35</v>
      </c>
      <c r="C82" s="87" t="s">
        <v>338</v>
      </c>
      <c r="D82" s="88" t="s">
        <v>246</v>
      </c>
      <c r="E82" s="31">
        <v>75.32</v>
      </c>
      <c r="F82" s="211">
        <v>763.9100000000001</v>
      </c>
      <c r="G82" s="28"/>
      <c r="H82" s="165">
        <f t="shared" si="0"/>
        <v>0</v>
      </c>
    </row>
    <row r="83" spans="1:8" ht="12.75" hidden="1">
      <c r="A83" s="112" t="s">
        <v>298</v>
      </c>
      <c r="B83" s="113"/>
      <c r="C83" s="105" t="s">
        <v>339</v>
      </c>
      <c r="D83" s="88"/>
      <c r="E83" s="31"/>
      <c r="F83" s="211"/>
      <c r="G83" s="28"/>
      <c r="H83" s="165">
        <f t="shared" si="0"/>
        <v>0</v>
      </c>
    </row>
    <row r="84" spans="1:8" ht="12.75" hidden="1">
      <c r="A84" s="112" t="s">
        <v>298</v>
      </c>
      <c r="B84" s="113">
        <v>36</v>
      </c>
      <c r="C84" s="89" t="s">
        <v>340</v>
      </c>
      <c r="D84" s="88" t="s">
        <v>126</v>
      </c>
      <c r="E84" s="31">
        <v>22.44</v>
      </c>
      <c r="F84" s="211">
        <v>66.27000000000001</v>
      </c>
      <c r="G84" s="28"/>
      <c r="H84" s="165">
        <f t="shared" si="0"/>
        <v>0</v>
      </c>
    </row>
    <row r="85" spans="1:8" ht="12.75" hidden="1">
      <c r="A85" s="112" t="s">
        <v>298</v>
      </c>
      <c r="B85" s="113">
        <v>37</v>
      </c>
      <c r="C85" s="89" t="s">
        <v>341</v>
      </c>
      <c r="D85" s="88" t="s">
        <v>126</v>
      </c>
      <c r="E85" s="31">
        <v>14.71</v>
      </c>
      <c r="F85" s="211">
        <v>39.1</v>
      </c>
      <c r="G85" s="28"/>
      <c r="H85" s="165">
        <f t="shared" si="0"/>
        <v>0</v>
      </c>
    </row>
    <row r="86" spans="1:8" ht="12.75" hidden="1">
      <c r="A86" s="112" t="s">
        <v>298</v>
      </c>
      <c r="B86" s="113">
        <v>38</v>
      </c>
      <c r="C86" s="89" t="s">
        <v>342</v>
      </c>
      <c r="D86" s="88" t="s">
        <v>126</v>
      </c>
      <c r="E86" s="31">
        <v>22.44</v>
      </c>
      <c r="F86" s="211">
        <v>53.309999999999995</v>
      </c>
      <c r="G86" s="28"/>
      <c r="H86" s="165">
        <f t="shared" si="0"/>
        <v>0</v>
      </c>
    </row>
    <row r="87" spans="1:8" ht="12.75" hidden="1">
      <c r="A87" s="112" t="s">
        <v>298</v>
      </c>
      <c r="B87" s="113">
        <v>39</v>
      </c>
      <c r="C87" s="89" t="s">
        <v>343</v>
      </c>
      <c r="D87" s="88" t="s">
        <v>126</v>
      </c>
      <c r="E87" s="31">
        <v>14.71</v>
      </c>
      <c r="F87" s="211">
        <v>24.73</v>
      </c>
      <c r="G87" s="28"/>
      <c r="H87" s="165">
        <f t="shared" si="0"/>
        <v>0</v>
      </c>
    </row>
    <row r="88" spans="1:8" ht="12.75" hidden="1">
      <c r="A88" s="112" t="s">
        <v>298</v>
      </c>
      <c r="B88" s="113">
        <v>40</v>
      </c>
      <c r="C88" s="89" t="s">
        <v>344</v>
      </c>
      <c r="D88" s="88" t="s">
        <v>126</v>
      </c>
      <c r="E88" s="31">
        <v>19.73</v>
      </c>
      <c r="F88" s="211">
        <v>48.39</v>
      </c>
      <c r="G88" s="28"/>
      <c r="H88" s="165">
        <f t="shared" si="0"/>
        <v>0</v>
      </c>
    </row>
    <row r="89" spans="1:8" ht="12.75" hidden="1">
      <c r="A89" s="112" t="s">
        <v>298</v>
      </c>
      <c r="B89" s="113">
        <v>41</v>
      </c>
      <c r="C89" s="89" t="s">
        <v>345</v>
      </c>
      <c r="D89" s="88" t="s">
        <v>126</v>
      </c>
      <c r="E89" s="31">
        <v>13.55</v>
      </c>
      <c r="F89" s="31">
        <v>25.950000000000003</v>
      </c>
      <c r="G89" s="28"/>
      <c r="H89" s="165">
        <f t="shared" si="0"/>
        <v>0</v>
      </c>
    </row>
    <row r="90" spans="1:8" ht="12.75" hidden="1">
      <c r="A90" s="112" t="s">
        <v>298</v>
      </c>
      <c r="B90" s="113">
        <v>42</v>
      </c>
      <c r="C90" s="89" t="s">
        <v>346</v>
      </c>
      <c r="D90" s="88" t="s">
        <v>126</v>
      </c>
      <c r="E90" s="31">
        <v>19.73</v>
      </c>
      <c r="F90" s="31">
        <v>46.23</v>
      </c>
      <c r="G90" s="28"/>
      <c r="H90" s="165">
        <f t="shared" si="0"/>
        <v>0</v>
      </c>
    </row>
    <row r="91" spans="1:8" ht="12.75" hidden="1">
      <c r="A91" s="112" t="s">
        <v>298</v>
      </c>
      <c r="B91" s="113">
        <v>43</v>
      </c>
      <c r="C91" s="89" t="s">
        <v>347</v>
      </c>
      <c r="D91" s="88" t="s">
        <v>126</v>
      </c>
      <c r="E91" s="31">
        <v>13.55</v>
      </c>
      <c r="F91" s="31">
        <v>23.540000000000003</v>
      </c>
      <c r="G91" s="28"/>
      <c r="H91" s="165">
        <f t="shared" si="0"/>
        <v>0</v>
      </c>
    </row>
    <row r="92" spans="1:8" ht="12.75" hidden="1">
      <c r="A92" s="112" t="s">
        <v>298</v>
      </c>
      <c r="B92" s="113">
        <v>44</v>
      </c>
      <c r="C92" s="89" t="s">
        <v>348</v>
      </c>
      <c r="D92" s="88" t="s">
        <v>126</v>
      </c>
      <c r="E92" s="31">
        <v>23.41</v>
      </c>
      <c r="F92" s="31">
        <v>114.77000000000001</v>
      </c>
      <c r="G92" s="28"/>
      <c r="H92" s="165">
        <f t="shared" si="0"/>
        <v>0</v>
      </c>
    </row>
    <row r="93" spans="1:8" ht="12.75" hidden="1">
      <c r="A93" s="112" t="s">
        <v>298</v>
      </c>
      <c r="B93" s="113">
        <v>45</v>
      </c>
      <c r="C93" s="89" t="s">
        <v>349</v>
      </c>
      <c r="D93" s="88" t="s">
        <v>126</v>
      </c>
      <c r="E93" s="31">
        <v>23.11</v>
      </c>
      <c r="F93" s="31">
        <v>77.78</v>
      </c>
      <c r="G93" s="28"/>
      <c r="H93" s="165">
        <f t="shared" si="0"/>
        <v>0</v>
      </c>
    </row>
    <row r="94" spans="1:8" ht="12.75" hidden="1">
      <c r="A94" s="112" t="s">
        <v>298</v>
      </c>
      <c r="B94" s="113">
        <v>46</v>
      </c>
      <c r="C94" s="89" t="s">
        <v>350</v>
      </c>
      <c r="D94" s="88" t="s">
        <v>126</v>
      </c>
      <c r="E94" s="31">
        <v>16.32</v>
      </c>
      <c r="F94" s="31">
        <v>47.9</v>
      </c>
      <c r="G94" s="28"/>
      <c r="H94" s="165">
        <f t="shared" si="0"/>
        <v>0</v>
      </c>
    </row>
    <row r="95" spans="1:8" ht="12.75" hidden="1">
      <c r="A95" s="112" t="s">
        <v>298</v>
      </c>
      <c r="B95" s="113">
        <v>47</v>
      </c>
      <c r="C95" s="89" t="s">
        <v>351</v>
      </c>
      <c r="D95" s="88" t="s">
        <v>126</v>
      </c>
      <c r="E95" s="31">
        <v>23.11</v>
      </c>
      <c r="F95" s="31">
        <v>62.65</v>
      </c>
      <c r="G95" s="28"/>
      <c r="H95" s="165">
        <f t="shared" si="0"/>
        <v>0</v>
      </c>
    </row>
    <row r="96" spans="1:8" ht="12.75" hidden="1">
      <c r="A96" s="112" t="s">
        <v>298</v>
      </c>
      <c r="B96" s="113">
        <v>48</v>
      </c>
      <c r="C96" s="89" t="s">
        <v>352</v>
      </c>
      <c r="D96" s="88" t="s">
        <v>126</v>
      </c>
      <c r="E96" s="31">
        <v>16.32</v>
      </c>
      <c r="F96" s="211">
        <v>28.8</v>
      </c>
      <c r="G96" s="28"/>
      <c r="H96" s="165">
        <f t="shared" si="0"/>
        <v>0</v>
      </c>
    </row>
    <row r="97" spans="1:8" ht="12.75" hidden="1">
      <c r="A97" s="112" t="s">
        <v>298</v>
      </c>
      <c r="B97" s="113">
        <v>49</v>
      </c>
      <c r="C97" s="89" t="s">
        <v>353</v>
      </c>
      <c r="D97" s="88" t="s">
        <v>126</v>
      </c>
      <c r="E97" s="31">
        <v>23.84</v>
      </c>
      <c r="F97" s="211">
        <v>76.35</v>
      </c>
      <c r="G97" s="28"/>
      <c r="H97" s="165">
        <f t="shared" si="0"/>
        <v>0</v>
      </c>
    </row>
    <row r="98" spans="1:8" ht="12.75" hidden="1">
      <c r="A98" s="112" t="s">
        <v>298</v>
      </c>
      <c r="B98" s="113">
        <v>50</v>
      </c>
      <c r="C98" s="89" t="s">
        <v>354</v>
      </c>
      <c r="D98" s="88" t="s">
        <v>126</v>
      </c>
      <c r="E98" s="31">
        <v>15.1</v>
      </c>
      <c r="F98" s="211">
        <v>44.29</v>
      </c>
      <c r="G98" s="28"/>
      <c r="H98" s="165">
        <f t="shared" si="0"/>
        <v>0</v>
      </c>
    </row>
    <row r="99" spans="1:8" ht="12.75" hidden="1">
      <c r="A99" s="112" t="s">
        <v>298</v>
      </c>
      <c r="B99" s="113">
        <v>51</v>
      </c>
      <c r="C99" s="89" t="s">
        <v>355</v>
      </c>
      <c r="D99" s="88" t="s">
        <v>126</v>
      </c>
      <c r="E99" s="31">
        <v>23.84</v>
      </c>
      <c r="F99" s="211">
        <v>61.24000000000001</v>
      </c>
      <c r="G99" s="28"/>
      <c r="H99" s="165">
        <f t="shared" si="0"/>
        <v>0</v>
      </c>
    </row>
    <row r="100" spans="1:8" ht="12.75" hidden="1">
      <c r="A100" s="112" t="s">
        <v>298</v>
      </c>
      <c r="B100" s="113">
        <v>52</v>
      </c>
      <c r="C100" s="89" t="s">
        <v>356</v>
      </c>
      <c r="D100" s="88" t="s">
        <v>126</v>
      </c>
      <c r="E100" s="31">
        <v>15.1</v>
      </c>
      <c r="F100" s="211">
        <v>27.540000000000003</v>
      </c>
      <c r="G100" s="28"/>
      <c r="H100" s="165">
        <f t="shared" si="0"/>
        <v>0</v>
      </c>
    </row>
    <row r="101" spans="1:8" ht="12.75" hidden="1">
      <c r="A101" s="112" t="s">
        <v>298</v>
      </c>
      <c r="B101" s="113">
        <v>53</v>
      </c>
      <c r="C101" s="105" t="s">
        <v>357</v>
      </c>
      <c r="D101" s="88" t="s">
        <v>126</v>
      </c>
      <c r="E101" s="31">
        <v>0.71</v>
      </c>
      <c r="F101" s="211">
        <v>49.87</v>
      </c>
      <c r="G101" s="28"/>
      <c r="H101" s="165">
        <f t="shared" si="0"/>
        <v>0</v>
      </c>
    </row>
    <row r="102" spans="1:8" ht="12.75" hidden="1">
      <c r="A102" s="112" t="s">
        <v>298</v>
      </c>
      <c r="B102" s="113">
        <v>54</v>
      </c>
      <c r="C102" s="105" t="s">
        <v>358</v>
      </c>
      <c r="D102" s="88" t="s">
        <v>126</v>
      </c>
      <c r="E102" s="31">
        <v>5.63</v>
      </c>
      <c r="F102" s="211">
        <v>62.79</v>
      </c>
      <c r="G102" s="28"/>
      <c r="H102" s="165">
        <f t="shared" si="0"/>
        <v>0</v>
      </c>
    </row>
    <row r="103" spans="1:8" ht="12.75" hidden="1">
      <c r="A103" s="112" t="s">
        <v>298</v>
      </c>
      <c r="B103" s="113">
        <v>55</v>
      </c>
      <c r="C103" s="105" t="s">
        <v>359</v>
      </c>
      <c r="D103" s="88" t="s">
        <v>246</v>
      </c>
      <c r="E103" s="31"/>
      <c r="F103" s="211">
        <v>47.13</v>
      </c>
      <c r="G103" s="28"/>
      <c r="H103" s="165">
        <f t="shared" si="0"/>
        <v>0</v>
      </c>
    </row>
    <row r="104" spans="1:8" ht="12.75">
      <c r="A104" s="112" t="s">
        <v>298</v>
      </c>
      <c r="B104" s="113">
        <v>56</v>
      </c>
      <c r="C104" s="105" t="s">
        <v>360</v>
      </c>
      <c r="D104" s="88" t="s">
        <v>246</v>
      </c>
      <c r="E104" s="31"/>
      <c r="F104" s="211">
        <v>65.24000000000001</v>
      </c>
      <c r="G104" s="28">
        <v>14.1</v>
      </c>
      <c r="H104" s="165">
        <f t="shared" si="0"/>
        <v>919.88</v>
      </c>
    </row>
    <row r="105" spans="1:8" ht="12.75" hidden="1">
      <c r="A105" s="112" t="s">
        <v>298</v>
      </c>
      <c r="B105" s="113">
        <v>57</v>
      </c>
      <c r="C105" s="105" t="s">
        <v>361</v>
      </c>
      <c r="D105" s="88" t="s">
        <v>246</v>
      </c>
      <c r="E105" s="31">
        <v>46.38</v>
      </c>
      <c r="F105" s="211">
        <v>166.42</v>
      </c>
      <c r="G105" s="28"/>
      <c r="H105" s="165">
        <f t="shared" si="0"/>
        <v>0</v>
      </c>
    </row>
    <row r="106" spans="1:8" ht="12.75" hidden="1">
      <c r="A106" s="112" t="s">
        <v>298</v>
      </c>
      <c r="B106" s="113">
        <v>58</v>
      </c>
      <c r="C106" s="105" t="s">
        <v>362</v>
      </c>
      <c r="D106" s="88" t="s">
        <v>246</v>
      </c>
      <c r="E106" s="31">
        <v>46.38</v>
      </c>
      <c r="F106" s="211">
        <v>196.04</v>
      </c>
      <c r="G106" s="28"/>
      <c r="H106" s="165">
        <f t="shared" si="0"/>
        <v>0</v>
      </c>
    </row>
    <row r="107" spans="1:8" ht="12.75">
      <c r="A107" s="112" t="s">
        <v>298</v>
      </c>
      <c r="B107" s="113">
        <v>59</v>
      </c>
      <c r="C107" s="105" t="s">
        <v>363</v>
      </c>
      <c r="D107" s="88" t="s">
        <v>246</v>
      </c>
      <c r="E107" s="31">
        <v>46.38</v>
      </c>
      <c r="F107" s="211">
        <v>253.25</v>
      </c>
      <c r="G107" s="28">
        <v>27.6</v>
      </c>
      <c r="H107" s="165">
        <f t="shared" si="0"/>
        <v>6989.7</v>
      </c>
    </row>
    <row r="108" spans="1:8" ht="12.75" hidden="1">
      <c r="A108" s="112" t="s">
        <v>298</v>
      </c>
      <c r="B108" s="113">
        <v>60</v>
      </c>
      <c r="C108" s="105" t="s">
        <v>364</v>
      </c>
      <c r="D108" s="88" t="s">
        <v>246</v>
      </c>
      <c r="E108" s="31">
        <v>1.48</v>
      </c>
      <c r="F108" s="211">
        <v>76.70000000000002</v>
      </c>
      <c r="G108" s="28"/>
      <c r="H108" s="165">
        <f t="shared" si="0"/>
        <v>0</v>
      </c>
    </row>
    <row r="109" spans="1:8" ht="12.75" hidden="1">
      <c r="A109" s="112" t="s">
        <v>298</v>
      </c>
      <c r="B109" s="113">
        <v>61</v>
      </c>
      <c r="C109" s="105" t="s">
        <v>365</v>
      </c>
      <c r="D109" s="88" t="s">
        <v>246</v>
      </c>
      <c r="E109" s="31">
        <v>1.48</v>
      </c>
      <c r="F109" s="211">
        <v>94.42</v>
      </c>
      <c r="G109" s="28"/>
      <c r="H109" s="165">
        <f t="shared" si="0"/>
        <v>0</v>
      </c>
    </row>
    <row r="110" spans="1:8" ht="12.75">
      <c r="A110" s="112" t="s">
        <v>298</v>
      </c>
      <c r="B110" s="113">
        <v>62</v>
      </c>
      <c r="C110" s="105" t="s">
        <v>366</v>
      </c>
      <c r="D110" s="88" t="s">
        <v>246</v>
      </c>
      <c r="E110" s="31">
        <v>1.48</v>
      </c>
      <c r="F110" s="211">
        <v>129.79</v>
      </c>
      <c r="G110" s="28">
        <v>12</v>
      </c>
      <c r="H110" s="165">
        <f t="shared" si="0"/>
        <v>1557.48</v>
      </c>
    </row>
    <row r="111" spans="1:8" ht="12.75" hidden="1">
      <c r="A111" s="112" t="s">
        <v>298</v>
      </c>
      <c r="B111" s="113">
        <v>63</v>
      </c>
      <c r="C111" s="212" t="s">
        <v>367</v>
      </c>
      <c r="D111" s="88" t="s">
        <v>246</v>
      </c>
      <c r="E111" s="31">
        <v>1.46</v>
      </c>
      <c r="F111" s="211">
        <v>16.630000000000003</v>
      </c>
      <c r="G111" s="28"/>
      <c r="H111" s="165">
        <f t="shared" si="0"/>
        <v>0</v>
      </c>
    </row>
    <row r="112" spans="1:8" ht="12.75" hidden="1">
      <c r="A112" s="112" t="s">
        <v>298</v>
      </c>
      <c r="B112" s="113">
        <v>64</v>
      </c>
      <c r="C112" s="213" t="s">
        <v>368</v>
      </c>
      <c r="D112" s="88" t="s">
        <v>246</v>
      </c>
      <c r="E112" s="31">
        <v>1.46</v>
      </c>
      <c r="F112" s="211">
        <v>18.76</v>
      </c>
      <c r="G112" s="28"/>
      <c r="H112" s="165">
        <f t="shared" si="0"/>
        <v>0</v>
      </c>
    </row>
    <row r="113" spans="1:8" ht="12.75" hidden="1">
      <c r="A113" s="112" t="s">
        <v>298</v>
      </c>
      <c r="B113" s="113">
        <v>65</v>
      </c>
      <c r="C113" s="213" t="s">
        <v>369</v>
      </c>
      <c r="D113" s="88" t="s">
        <v>246</v>
      </c>
      <c r="E113" s="31">
        <v>1.46</v>
      </c>
      <c r="F113" s="211">
        <v>18.76</v>
      </c>
      <c r="G113" s="28"/>
      <c r="H113" s="165">
        <f t="shared" si="0"/>
        <v>0</v>
      </c>
    </row>
    <row r="114" spans="1:8" ht="12.75" hidden="1">
      <c r="A114" s="112" t="s">
        <v>298</v>
      </c>
      <c r="B114" s="113">
        <v>66</v>
      </c>
      <c r="C114" s="213" t="s">
        <v>370</v>
      </c>
      <c r="D114" s="88" t="s">
        <v>246</v>
      </c>
      <c r="E114" s="31">
        <v>1.46</v>
      </c>
      <c r="F114" s="211">
        <v>20.950000000000003</v>
      </c>
      <c r="G114" s="28"/>
      <c r="H114" s="165">
        <f t="shared" si="0"/>
        <v>0</v>
      </c>
    </row>
    <row r="115" spans="1:8" ht="12.75" hidden="1">
      <c r="A115" s="112" t="s">
        <v>298</v>
      </c>
      <c r="B115" s="113">
        <v>67</v>
      </c>
      <c r="C115" s="105" t="s">
        <v>371</v>
      </c>
      <c r="D115" s="88" t="s">
        <v>372</v>
      </c>
      <c r="E115" s="31">
        <v>5.54</v>
      </c>
      <c r="F115" s="211">
        <v>35.37</v>
      </c>
      <c r="G115" s="28"/>
      <c r="H115" s="165">
        <f t="shared" si="0"/>
        <v>0</v>
      </c>
    </row>
    <row r="116" spans="1:8" ht="12.75">
      <c r="A116" s="112" t="s">
        <v>298</v>
      </c>
      <c r="B116" s="113">
        <v>68</v>
      </c>
      <c r="C116" s="105" t="s">
        <v>373</v>
      </c>
      <c r="D116" s="88" t="s">
        <v>259</v>
      </c>
      <c r="E116" s="31"/>
      <c r="F116" s="211">
        <v>222.05</v>
      </c>
      <c r="G116" s="28">
        <v>0.63</v>
      </c>
      <c r="H116" s="165">
        <f t="shared" si="0"/>
        <v>139.89</v>
      </c>
    </row>
    <row r="117" spans="1:8" ht="12.75">
      <c r="A117" s="112" t="s">
        <v>298</v>
      </c>
      <c r="B117" s="113">
        <v>69</v>
      </c>
      <c r="C117" s="105" t="s">
        <v>374</v>
      </c>
      <c r="D117" s="88" t="s">
        <v>259</v>
      </c>
      <c r="E117" s="31"/>
      <c r="F117" s="211">
        <v>316.1</v>
      </c>
      <c r="G117" s="28">
        <v>1.8</v>
      </c>
      <c r="H117" s="165">
        <f t="shared" si="0"/>
        <v>568.98</v>
      </c>
    </row>
    <row r="118" spans="1:8" ht="12.75" hidden="1">
      <c r="A118" s="112" t="s">
        <v>298</v>
      </c>
      <c r="B118" s="91">
        <v>70</v>
      </c>
      <c r="C118" s="105" t="s">
        <v>375</v>
      </c>
      <c r="D118" s="88" t="s">
        <v>126</v>
      </c>
      <c r="E118" s="31">
        <v>19.32</v>
      </c>
      <c r="F118" s="211">
        <v>63.15</v>
      </c>
      <c r="G118" s="28"/>
      <c r="H118" s="165">
        <f t="shared" si="0"/>
        <v>0</v>
      </c>
    </row>
    <row r="119" spans="1:8" ht="12.75" hidden="1">
      <c r="A119" s="112" t="s">
        <v>298</v>
      </c>
      <c r="B119" s="91">
        <v>71</v>
      </c>
      <c r="C119" s="105" t="s">
        <v>376</v>
      </c>
      <c r="D119" s="88" t="s">
        <v>126</v>
      </c>
      <c r="E119" s="31">
        <v>810.65</v>
      </c>
      <c r="F119" s="211">
        <v>888.5</v>
      </c>
      <c r="G119" s="28"/>
      <c r="H119" s="165">
        <f t="shared" si="0"/>
        <v>0</v>
      </c>
    </row>
    <row r="120" spans="1:8" ht="12.75" hidden="1">
      <c r="A120" s="112" t="s">
        <v>298</v>
      </c>
      <c r="B120" s="91">
        <v>72</v>
      </c>
      <c r="C120" s="105" t="s">
        <v>377</v>
      </c>
      <c r="D120" s="88" t="s">
        <v>126</v>
      </c>
      <c r="E120" s="31">
        <v>36.31</v>
      </c>
      <c r="F120" s="211">
        <v>63.940000000000005</v>
      </c>
      <c r="G120" s="28"/>
      <c r="H120" s="165">
        <f aca="true" t="shared" si="1" ref="H120:H133">ROUND(F120*G120,2)</f>
        <v>0</v>
      </c>
    </row>
    <row r="121" spans="1:8" ht="12.75">
      <c r="A121" s="112" t="s">
        <v>298</v>
      </c>
      <c r="B121" s="113">
        <v>73</v>
      </c>
      <c r="C121" s="105" t="s">
        <v>378</v>
      </c>
      <c r="D121" s="88" t="s">
        <v>126</v>
      </c>
      <c r="E121" s="31">
        <v>126.88</v>
      </c>
      <c r="F121" s="211">
        <v>249.33</v>
      </c>
      <c r="G121" s="28">
        <v>55.5</v>
      </c>
      <c r="H121" s="165">
        <f t="shared" si="1"/>
        <v>13837.82</v>
      </c>
    </row>
    <row r="122" spans="1:8" ht="12.75">
      <c r="A122" s="112" t="s">
        <v>298</v>
      </c>
      <c r="B122" s="113">
        <v>74</v>
      </c>
      <c r="C122" s="105" t="s">
        <v>379</v>
      </c>
      <c r="D122" s="88" t="s">
        <v>126</v>
      </c>
      <c r="E122" s="31">
        <v>126.88</v>
      </c>
      <c r="F122" s="211">
        <v>278.95</v>
      </c>
      <c r="G122" s="28">
        <v>27</v>
      </c>
      <c r="H122" s="165">
        <f t="shared" si="1"/>
        <v>7531.65</v>
      </c>
    </row>
    <row r="123" spans="1:8" ht="12.75">
      <c r="A123" s="112" t="s">
        <v>298</v>
      </c>
      <c r="B123" s="113">
        <v>75</v>
      </c>
      <c r="C123" s="105" t="s">
        <v>380</v>
      </c>
      <c r="D123" s="88" t="s">
        <v>126</v>
      </c>
      <c r="E123" s="31">
        <v>126.88</v>
      </c>
      <c r="F123" s="211">
        <v>336.16</v>
      </c>
      <c r="G123" s="28">
        <v>12.6</v>
      </c>
      <c r="H123" s="165">
        <f t="shared" si="1"/>
        <v>4235.62</v>
      </c>
    </row>
    <row r="124" spans="1:8" ht="12.75">
      <c r="A124" s="112" t="s">
        <v>298</v>
      </c>
      <c r="B124" s="113">
        <v>76</v>
      </c>
      <c r="C124" s="105" t="s">
        <v>381</v>
      </c>
      <c r="D124" s="88" t="s">
        <v>126</v>
      </c>
      <c r="E124" s="31">
        <v>32.37</v>
      </c>
      <c r="F124" s="107">
        <v>108.52000000000001</v>
      </c>
      <c r="G124" s="28">
        <v>70.2</v>
      </c>
      <c r="H124" s="165">
        <f t="shared" si="1"/>
        <v>7618.1</v>
      </c>
    </row>
    <row r="125" spans="1:8" ht="12.75" hidden="1">
      <c r="A125" s="112" t="s">
        <v>298</v>
      </c>
      <c r="B125" s="113">
        <v>77</v>
      </c>
      <c r="C125" s="105" t="s">
        <v>382</v>
      </c>
      <c r="D125" s="88" t="s">
        <v>126</v>
      </c>
      <c r="E125" s="31">
        <v>32.37</v>
      </c>
      <c r="F125" s="214">
        <v>126.24</v>
      </c>
      <c r="G125" s="28"/>
      <c r="H125" s="165">
        <f t="shared" si="1"/>
        <v>0</v>
      </c>
    </row>
    <row r="126" spans="1:8" ht="12.75">
      <c r="A126" s="112" t="s">
        <v>298</v>
      </c>
      <c r="B126" s="113">
        <v>78</v>
      </c>
      <c r="C126" s="105" t="s">
        <v>383</v>
      </c>
      <c r="D126" s="88" t="s">
        <v>126</v>
      </c>
      <c r="E126" s="31">
        <v>18.56</v>
      </c>
      <c r="F126" s="40">
        <v>147.38</v>
      </c>
      <c r="G126" s="28">
        <v>24</v>
      </c>
      <c r="H126" s="165">
        <f t="shared" si="1"/>
        <v>3537.12</v>
      </c>
    </row>
    <row r="127" spans="1:8" ht="12.75" hidden="1">
      <c r="A127" s="112" t="s">
        <v>298</v>
      </c>
      <c r="B127" s="113">
        <v>79</v>
      </c>
      <c r="C127" s="105" t="s">
        <v>384</v>
      </c>
      <c r="D127" s="88" t="s">
        <v>126</v>
      </c>
      <c r="E127" s="31">
        <v>32.68</v>
      </c>
      <c r="F127" s="40">
        <v>52.330000000000005</v>
      </c>
      <c r="G127" s="28"/>
      <c r="H127" s="165">
        <f t="shared" si="1"/>
        <v>0</v>
      </c>
    </row>
    <row r="128" spans="1:8" ht="12.75" hidden="1">
      <c r="A128" s="112" t="s">
        <v>298</v>
      </c>
      <c r="B128" s="113">
        <v>80</v>
      </c>
      <c r="C128" s="105" t="s">
        <v>385</v>
      </c>
      <c r="D128" s="88" t="s">
        <v>126</v>
      </c>
      <c r="E128" s="31">
        <v>32.31</v>
      </c>
      <c r="F128" s="40">
        <v>49.59</v>
      </c>
      <c r="G128" s="28"/>
      <c r="H128" s="165">
        <f t="shared" si="1"/>
        <v>0</v>
      </c>
    </row>
    <row r="129" spans="1:8" ht="12.75" hidden="1">
      <c r="A129" s="112" t="s">
        <v>298</v>
      </c>
      <c r="B129" s="113">
        <v>81</v>
      </c>
      <c r="C129" s="105" t="s">
        <v>386</v>
      </c>
      <c r="D129" s="88" t="s">
        <v>126</v>
      </c>
      <c r="E129" s="31">
        <v>31.95</v>
      </c>
      <c r="F129" s="40">
        <v>58.57000000000001</v>
      </c>
      <c r="G129" s="28"/>
      <c r="H129" s="165">
        <f t="shared" si="1"/>
        <v>0</v>
      </c>
    </row>
    <row r="130" spans="1:8" ht="12.75" hidden="1">
      <c r="A130" s="112" t="s">
        <v>298</v>
      </c>
      <c r="B130" s="113">
        <v>82</v>
      </c>
      <c r="C130" s="105" t="s">
        <v>387</v>
      </c>
      <c r="D130" s="88" t="s">
        <v>126</v>
      </c>
      <c r="E130" s="31">
        <v>31.95</v>
      </c>
      <c r="F130" s="40">
        <v>149.58000000000004</v>
      </c>
      <c r="G130" s="28"/>
      <c r="H130" s="165">
        <f t="shared" si="1"/>
        <v>0</v>
      </c>
    </row>
    <row r="131" spans="1:8" ht="12.75" hidden="1">
      <c r="A131" s="112" t="s">
        <v>298</v>
      </c>
      <c r="B131" s="113">
        <v>83</v>
      </c>
      <c r="C131" s="105" t="s">
        <v>388</v>
      </c>
      <c r="D131" s="88" t="s">
        <v>126</v>
      </c>
      <c r="E131" s="31">
        <v>42.79</v>
      </c>
      <c r="F131" s="40">
        <v>65.47</v>
      </c>
      <c r="G131" s="28"/>
      <c r="H131" s="165">
        <f t="shared" si="1"/>
        <v>0</v>
      </c>
    </row>
    <row r="132" spans="1:8" ht="12.75">
      <c r="A132" s="112" t="s">
        <v>298</v>
      </c>
      <c r="B132" s="113">
        <v>84</v>
      </c>
      <c r="C132" s="105" t="s">
        <v>389</v>
      </c>
      <c r="D132" s="88" t="s">
        <v>126</v>
      </c>
      <c r="E132" s="31">
        <v>126.88</v>
      </c>
      <c r="F132" s="40">
        <v>278.95</v>
      </c>
      <c r="G132" s="28">
        <v>20.4</v>
      </c>
      <c r="H132" s="165">
        <f t="shared" si="1"/>
        <v>5690.58</v>
      </c>
    </row>
    <row r="133" spans="1:8" ht="12.75" hidden="1">
      <c r="A133" s="22"/>
      <c r="B133" s="86"/>
      <c r="C133" s="105" t="s">
        <v>390</v>
      </c>
      <c r="D133" s="115" t="s">
        <v>172</v>
      </c>
      <c r="E133" s="31">
        <v>53.14</v>
      </c>
      <c r="F133" s="40">
        <v>153.06000000000003</v>
      </c>
      <c r="G133" s="28"/>
      <c r="H133" s="219">
        <f t="shared" si="1"/>
        <v>0</v>
      </c>
    </row>
    <row r="134" spans="1:8" ht="12.75">
      <c r="A134" s="98"/>
      <c r="B134" s="98"/>
      <c r="C134" s="35" t="s">
        <v>19</v>
      </c>
      <c r="D134" s="100"/>
      <c r="E134" s="100"/>
      <c r="F134" s="101"/>
      <c r="G134" s="101"/>
      <c r="H134" s="46">
        <f>SUM(H43:H133)</f>
        <v>284838.82000000007</v>
      </c>
    </row>
    <row r="135" spans="1:8" ht="12.75">
      <c r="A135" s="67" t="s">
        <v>47</v>
      </c>
      <c r="B135" s="68"/>
      <c r="C135" s="69"/>
      <c r="D135" s="70"/>
      <c r="E135" s="70"/>
      <c r="F135" s="71"/>
      <c r="G135" s="72"/>
      <c r="H135" s="73"/>
    </row>
    <row r="136" spans="1:8" ht="12.75" customHeight="1">
      <c r="A136" s="74" t="s">
        <v>48</v>
      </c>
      <c r="B136" s="74" t="s">
        <v>48</v>
      </c>
      <c r="C136" s="75"/>
      <c r="D136" s="11" t="s">
        <v>49</v>
      </c>
      <c r="E136" s="74" t="s">
        <v>8</v>
      </c>
      <c r="F136" s="130" t="s">
        <v>173</v>
      </c>
      <c r="G136" s="17" t="s">
        <v>401</v>
      </c>
      <c r="H136" s="17"/>
    </row>
    <row r="137" spans="1:8" ht="12.75" customHeight="1">
      <c r="A137" s="77" t="s">
        <v>50</v>
      </c>
      <c r="B137" s="78" t="s">
        <v>51</v>
      </c>
      <c r="C137" s="79" t="s">
        <v>6</v>
      </c>
      <c r="D137" s="11"/>
      <c r="E137" s="77" t="s">
        <v>11</v>
      </c>
      <c r="F137" s="130"/>
      <c r="G137" s="81" t="s">
        <v>12</v>
      </c>
      <c r="H137" s="82" t="s">
        <v>13</v>
      </c>
    </row>
    <row r="138" spans="1:8" ht="12.75">
      <c r="A138" s="83" t="s">
        <v>53</v>
      </c>
      <c r="B138" s="78"/>
      <c r="C138" s="84"/>
      <c r="D138" s="11"/>
      <c r="E138" s="83" t="s">
        <v>14</v>
      </c>
      <c r="F138" s="130"/>
      <c r="G138" s="81"/>
      <c r="H138" s="82"/>
    </row>
    <row r="139" spans="1:8" ht="12.75">
      <c r="A139" s="22" t="s">
        <v>15</v>
      </c>
      <c r="B139" s="86"/>
      <c r="C139" s="87" t="s">
        <v>54</v>
      </c>
      <c r="D139" s="88" t="s">
        <v>55</v>
      </c>
      <c r="E139" s="31"/>
      <c r="F139" s="31">
        <v>0</v>
      </c>
      <c r="G139" s="28">
        <v>0</v>
      </c>
      <c r="H139" s="28">
        <v>0</v>
      </c>
    </row>
    <row r="140" spans="1:8" ht="12.75">
      <c r="A140" s="22" t="s">
        <v>15</v>
      </c>
      <c r="B140" s="86">
        <v>15</v>
      </c>
      <c r="C140" s="89" t="s">
        <v>56</v>
      </c>
      <c r="D140" s="88"/>
      <c r="E140" s="31">
        <v>47.94</v>
      </c>
      <c r="F140" s="90">
        <v>696.18</v>
      </c>
      <c r="G140" s="28">
        <v>8</v>
      </c>
      <c r="H140" s="28">
        <f aca="true" t="shared" si="2" ref="H140:H145">ROUND(G140*F140,2)</f>
        <v>5569.44</v>
      </c>
    </row>
    <row r="141" spans="1:8" ht="12.75">
      <c r="A141" s="22" t="s">
        <v>15</v>
      </c>
      <c r="B141" s="86">
        <v>16</v>
      </c>
      <c r="C141" s="89" t="s">
        <v>57</v>
      </c>
      <c r="D141" s="88"/>
      <c r="E141" s="31">
        <v>60.97</v>
      </c>
      <c r="F141" s="90">
        <v>744.93</v>
      </c>
      <c r="G141" s="28">
        <v>18</v>
      </c>
      <c r="H141" s="28">
        <f t="shared" si="2"/>
        <v>13408.74</v>
      </c>
    </row>
    <row r="142" spans="1:8" ht="12.75">
      <c r="A142" s="22" t="s">
        <v>15</v>
      </c>
      <c r="B142" s="86">
        <v>17</v>
      </c>
      <c r="C142" s="89" t="s">
        <v>58</v>
      </c>
      <c r="D142" s="88"/>
      <c r="E142" s="31">
        <v>82.53</v>
      </c>
      <c r="F142" s="90">
        <v>807.72</v>
      </c>
      <c r="G142" s="28">
        <v>26</v>
      </c>
      <c r="H142" s="28">
        <f t="shared" si="2"/>
        <v>21000.72</v>
      </c>
    </row>
    <row r="143" spans="1:8" ht="12.75">
      <c r="A143" s="22" t="s">
        <v>15</v>
      </c>
      <c r="B143" s="86">
        <v>18</v>
      </c>
      <c r="C143" s="89" t="s">
        <v>59</v>
      </c>
      <c r="D143" s="88"/>
      <c r="E143" s="31">
        <v>171.46</v>
      </c>
      <c r="F143" s="90">
        <v>962.15</v>
      </c>
      <c r="G143" s="28">
        <v>13</v>
      </c>
      <c r="H143" s="28">
        <f t="shared" si="2"/>
        <v>12507.95</v>
      </c>
    </row>
    <row r="144" spans="1:8" ht="12.75">
      <c r="A144" s="22" t="s">
        <v>15</v>
      </c>
      <c r="B144" s="86">
        <v>19</v>
      </c>
      <c r="C144" s="89" t="s">
        <v>60</v>
      </c>
      <c r="D144" s="88"/>
      <c r="E144" s="31">
        <v>177.05</v>
      </c>
      <c r="F144" s="90">
        <v>1002.72</v>
      </c>
      <c r="G144" s="28">
        <v>23</v>
      </c>
      <c r="H144" s="28">
        <f t="shared" si="2"/>
        <v>23062.56</v>
      </c>
    </row>
    <row r="145" spans="1:8" ht="12.75">
      <c r="A145" s="22" t="s">
        <v>15</v>
      </c>
      <c r="B145" s="86">
        <v>23</v>
      </c>
      <c r="C145" s="89" t="s">
        <v>62</v>
      </c>
      <c r="D145" s="88"/>
      <c r="E145" s="31">
        <v>241.48</v>
      </c>
      <c r="F145" s="90">
        <v>895.68</v>
      </c>
      <c r="G145" s="28">
        <v>25</v>
      </c>
      <c r="H145" s="28">
        <f t="shared" si="2"/>
        <v>22392</v>
      </c>
    </row>
    <row r="146" spans="1:8" ht="12.75">
      <c r="A146" s="22" t="s">
        <v>15</v>
      </c>
      <c r="B146" s="86"/>
      <c r="C146" s="87" t="s">
        <v>67</v>
      </c>
      <c r="D146" s="88" t="s">
        <v>55</v>
      </c>
      <c r="E146" s="31"/>
      <c r="F146" s="31"/>
      <c r="G146" s="26"/>
      <c r="H146" s="164"/>
    </row>
    <row r="147" spans="1:8" ht="12.75">
      <c r="A147" s="22" t="s">
        <v>15</v>
      </c>
      <c r="B147" s="86">
        <v>34</v>
      </c>
      <c r="C147" s="89" t="s">
        <v>66</v>
      </c>
      <c r="D147" s="88"/>
      <c r="E147" s="31">
        <v>308.32</v>
      </c>
      <c r="F147" s="90">
        <v>1152.8</v>
      </c>
      <c r="G147" s="28">
        <v>1</v>
      </c>
      <c r="H147" s="28">
        <f>ROUND(G147*F147,2)</f>
        <v>1152.8</v>
      </c>
    </row>
    <row r="148" spans="1:8" ht="12.75">
      <c r="A148" s="22" t="s">
        <v>15</v>
      </c>
      <c r="B148" s="86">
        <v>35</v>
      </c>
      <c r="C148" s="87" t="s">
        <v>68</v>
      </c>
      <c r="D148" s="88" t="s">
        <v>69</v>
      </c>
      <c r="E148" s="31">
        <v>13.1</v>
      </c>
      <c r="F148" s="90">
        <v>175.66</v>
      </c>
      <c r="G148" s="28">
        <v>5</v>
      </c>
      <c r="H148" s="28">
        <f>ROUND(G148*F148,2)</f>
        <v>878.3</v>
      </c>
    </row>
    <row r="149" spans="1:8" ht="12.75">
      <c r="A149" s="22" t="s">
        <v>15</v>
      </c>
      <c r="B149" s="86"/>
      <c r="C149" s="87" t="s">
        <v>70</v>
      </c>
      <c r="D149" s="88" t="s">
        <v>71</v>
      </c>
      <c r="E149" s="31"/>
      <c r="F149" s="31"/>
      <c r="G149" s="26"/>
      <c r="H149" s="165"/>
    </row>
    <row r="150" spans="1:8" ht="12.75">
      <c r="A150" s="22" t="s">
        <v>15</v>
      </c>
      <c r="B150" s="86">
        <v>40</v>
      </c>
      <c r="C150" s="89" t="s">
        <v>72</v>
      </c>
      <c r="D150" s="88"/>
      <c r="E150" s="31">
        <v>70.92</v>
      </c>
      <c r="F150" s="90">
        <v>256.17</v>
      </c>
      <c r="G150" s="28">
        <v>2</v>
      </c>
      <c r="H150" s="28">
        <f aca="true" t="shared" si="3" ref="H150:H160">ROUND(G150*F150,2)</f>
        <v>512.34</v>
      </c>
    </row>
    <row r="151" spans="1:8" ht="12.75">
      <c r="A151" s="22" t="s">
        <v>15</v>
      </c>
      <c r="B151" s="86">
        <v>53</v>
      </c>
      <c r="C151" s="87" t="s">
        <v>78</v>
      </c>
      <c r="D151" s="88" t="s">
        <v>33</v>
      </c>
      <c r="E151" s="31">
        <v>92.22</v>
      </c>
      <c r="F151" s="90">
        <v>280.13</v>
      </c>
      <c r="G151" s="28">
        <v>22</v>
      </c>
      <c r="H151" s="28">
        <f t="shared" si="3"/>
        <v>6162.86</v>
      </c>
    </row>
    <row r="152" spans="1:8" ht="12.75">
      <c r="A152" s="22" t="s">
        <v>15</v>
      </c>
      <c r="B152" s="86">
        <v>54</v>
      </c>
      <c r="C152" s="87" t="s">
        <v>79</v>
      </c>
      <c r="D152" s="88" t="s">
        <v>33</v>
      </c>
      <c r="E152" s="31">
        <v>245.01</v>
      </c>
      <c r="F152" s="90">
        <v>492.88</v>
      </c>
      <c r="G152" s="28">
        <v>22</v>
      </c>
      <c r="H152" s="28">
        <f t="shared" si="3"/>
        <v>10843.36</v>
      </c>
    </row>
    <row r="153" spans="1:8" ht="12.75">
      <c r="A153" s="38" t="s">
        <v>15</v>
      </c>
      <c r="B153" s="86">
        <v>66</v>
      </c>
      <c r="C153" s="87" t="s">
        <v>84</v>
      </c>
      <c r="D153" s="88" t="s">
        <v>33</v>
      </c>
      <c r="E153" s="31">
        <v>21.59</v>
      </c>
      <c r="F153" s="90">
        <v>137.36</v>
      </c>
      <c r="G153" s="28">
        <v>33</v>
      </c>
      <c r="H153" s="28">
        <f t="shared" si="3"/>
        <v>4532.88</v>
      </c>
    </row>
    <row r="154" spans="1:8" ht="12.75">
      <c r="A154" s="38" t="s">
        <v>15</v>
      </c>
      <c r="B154" s="92">
        <v>67</v>
      </c>
      <c r="C154" s="87" t="s">
        <v>85</v>
      </c>
      <c r="D154" s="88" t="s">
        <v>33</v>
      </c>
      <c r="E154" s="31">
        <v>11.31</v>
      </c>
      <c r="F154" s="90">
        <v>57.34</v>
      </c>
      <c r="G154" s="28">
        <v>58</v>
      </c>
      <c r="H154" s="28">
        <f t="shared" si="3"/>
        <v>3325.72</v>
      </c>
    </row>
    <row r="155" spans="1:8" ht="12.75">
      <c r="A155" s="38" t="s">
        <v>15</v>
      </c>
      <c r="B155" s="86">
        <v>90</v>
      </c>
      <c r="C155" s="87" t="s">
        <v>90</v>
      </c>
      <c r="D155" s="93" t="s">
        <v>91</v>
      </c>
      <c r="E155" s="59">
        <v>140.87</v>
      </c>
      <c r="F155" s="90">
        <v>641.96</v>
      </c>
      <c r="G155" s="28">
        <v>1</v>
      </c>
      <c r="H155" s="28">
        <f t="shared" si="3"/>
        <v>641.96</v>
      </c>
    </row>
    <row r="156" spans="1:8" ht="12.75">
      <c r="A156" s="38" t="s">
        <v>96</v>
      </c>
      <c r="B156" s="94">
        <v>111</v>
      </c>
      <c r="C156" s="29" t="s">
        <v>99</v>
      </c>
      <c r="D156" s="30" t="s">
        <v>100</v>
      </c>
      <c r="E156" s="95"/>
      <c r="F156" s="90"/>
      <c r="G156" s="28"/>
      <c r="H156" s="28"/>
    </row>
    <row r="157" spans="1:8" ht="12.75">
      <c r="A157" s="38" t="s">
        <v>96</v>
      </c>
      <c r="B157" s="94">
        <v>112</v>
      </c>
      <c r="C157" s="96" t="s">
        <v>101</v>
      </c>
      <c r="D157" s="30" t="s">
        <v>102</v>
      </c>
      <c r="E157" s="95">
        <v>12.03</v>
      </c>
      <c r="F157" s="90">
        <v>150.67</v>
      </c>
      <c r="G157" s="28">
        <v>10</v>
      </c>
      <c r="H157" s="28">
        <f t="shared" si="3"/>
        <v>1506.7</v>
      </c>
    </row>
    <row r="158" spans="1:8" ht="12.75">
      <c r="A158" s="38" t="s">
        <v>96</v>
      </c>
      <c r="B158" s="94"/>
      <c r="C158" s="29" t="s">
        <v>103</v>
      </c>
      <c r="D158" s="30"/>
      <c r="E158" s="95"/>
      <c r="F158" s="95">
        <v>244.22</v>
      </c>
      <c r="G158" s="28">
        <v>158.48</v>
      </c>
      <c r="H158" s="28">
        <f t="shared" si="3"/>
        <v>38703.99</v>
      </c>
    </row>
    <row r="159" spans="1:8" ht="12.75">
      <c r="A159" s="38" t="s">
        <v>96</v>
      </c>
      <c r="B159" s="94">
        <v>116</v>
      </c>
      <c r="C159" s="29" t="s">
        <v>104</v>
      </c>
      <c r="D159" s="30" t="s">
        <v>102</v>
      </c>
      <c r="E159" s="95">
        <v>4.24</v>
      </c>
      <c r="F159" s="90">
        <v>0</v>
      </c>
      <c r="G159" s="28">
        <v>0</v>
      </c>
      <c r="H159" s="28">
        <f t="shared" si="3"/>
        <v>0</v>
      </c>
    </row>
    <row r="160" spans="1:8" ht="12.75">
      <c r="A160" s="38" t="s">
        <v>96</v>
      </c>
      <c r="B160" s="94"/>
      <c r="C160" s="96" t="s">
        <v>105</v>
      </c>
      <c r="D160" s="30" t="s">
        <v>230</v>
      </c>
      <c r="E160" s="95"/>
      <c r="F160" s="95">
        <v>69.02</v>
      </c>
      <c r="G160" s="28">
        <v>2</v>
      </c>
      <c r="H160" s="28">
        <f t="shared" si="3"/>
        <v>138.04</v>
      </c>
    </row>
    <row r="161" spans="1:8" ht="12.75">
      <c r="A161" s="97"/>
      <c r="B161" s="98"/>
      <c r="C161" s="99"/>
      <c r="D161" s="100"/>
      <c r="E161" s="2"/>
      <c r="F161" s="107"/>
      <c r="G161" s="101"/>
      <c r="H161" s="37">
        <f>SUM(H140:H160)</f>
        <v>166340.36000000002</v>
      </c>
    </row>
    <row r="162" spans="1:8" ht="12.75">
      <c r="A162" s="67" t="s">
        <v>112</v>
      </c>
      <c r="B162" s="68"/>
      <c r="C162" s="69"/>
      <c r="D162" s="70"/>
      <c r="E162" s="70"/>
      <c r="F162" s="71"/>
      <c r="G162" s="100"/>
      <c r="H162" s="73"/>
    </row>
    <row r="163" spans="1:8" ht="12.75" customHeight="1">
      <c r="A163" s="74" t="s">
        <v>48</v>
      </c>
      <c r="B163" s="74" t="s">
        <v>48</v>
      </c>
      <c r="C163" s="75"/>
      <c r="D163" s="11" t="s">
        <v>49</v>
      </c>
      <c r="E163" s="74" t="s">
        <v>8</v>
      </c>
      <c r="F163" s="130" t="s">
        <v>173</v>
      </c>
      <c r="G163" s="17" t="s">
        <v>401</v>
      </c>
      <c r="H163" s="17"/>
    </row>
    <row r="164" spans="1:8" ht="12.75" customHeight="1">
      <c r="A164" s="77" t="s">
        <v>50</v>
      </c>
      <c r="B164" s="78" t="s">
        <v>51</v>
      </c>
      <c r="C164" s="79" t="s">
        <v>6</v>
      </c>
      <c r="D164" s="11"/>
      <c r="E164" s="77" t="s">
        <v>11</v>
      </c>
      <c r="F164" s="130"/>
      <c r="G164" s="81" t="s">
        <v>12</v>
      </c>
      <c r="H164" s="82" t="s">
        <v>13</v>
      </c>
    </row>
    <row r="165" spans="1:8" ht="12.75">
      <c r="A165" s="83" t="s">
        <v>53</v>
      </c>
      <c r="B165" s="78"/>
      <c r="C165" s="84"/>
      <c r="D165" s="11"/>
      <c r="E165" s="83" t="s">
        <v>14</v>
      </c>
      <c r="F165" s="130"/>
      <c r="G165" s="81"/>
      <c r="H165" s="82"/>
    </row>
    <row r="166" spans="1:8" ht="12.75">
      <c r="A166" s="38" t="s">
        <v>21</v>
      </c>
      <c r="B166" s="92">
        <v>19</v>
      </c>
      <c r="C166" s="87" t="s">
        <v>234</v>
      </c>
      <c r="D166" s="88" t="s">
        <v>126</v>
      </c>
      <c r="E166" s="31">
        <v>37.02</v>
      </c>
      <c r="F166" s="31">
        <v>67.48</v>
      </c>
      <c r="G166" s="28">
        <v>1.95</v>
      </c>
      <c r="H166" s="28">
        <f>ROUND(G166*F166,2)</f>
        <v>131.59</v>
      </c>
    </row>
    <row r="167" spans="1:8" ht="12.75">
      <c r="A167" s="38" t="s">
        <v>21</v>
      </c>
      <c r="B167" s="92">
        <v>30</v>
      </c>
      <c r="C167" s="87" t="s">
        <v>236</v>
      </c>
      <c r="D167" s="88" t="s">
        <v>167</v>
      </c>
      <c r="E167" s="31">
        <v>77.92</v>
      </c>
      <c r="F167" s="31">
        <v>182.34</v>
      </c>
      <c r="G167" s="28">
        <v>13</v>
      </c>
      <c r="H167" s="28">
        <f>ROUND(G167*F167,2)</f>
        <v>2370.42</v>
      </c>
    </row>
    <row r="168" spans="1:8" ht="12.75">
      <c r="A168" s="38" t="s">
        <v>21</v>
      </c>
      <c r="B168" s="86">
        <v>61</v>
      </c>
      <c r="C168" s="29" t="s">
        <v>241</v>
      </c>
      <c r="D168" s="30" t="s">
        <v>242</v>
      </c>
      <c r="E168" s="95"/>
      <c r="F168" s="95">
        <v>84.65</v>
      </c>
      <c r="G168" s="28">
        <v>34</v>
      </c>
      <c r="H168" s="28">
        <f>ROUND(G168*F168,2)</f>
        <v>2878.1</v>
      </c>
    </row>
    <row r="169" spans="1:8" ht="12.75">
      <c r="A169" s="38" t="s">
        <v>21</v>
      </c>
      <c r="B169" s="86">
        <v>63</v>
      </c>
      <c r="C169" s="29" t="s">
        <v>393</v>
      </c>
      <c r="D169" s="30" t="s">
        <v>118</v>
      </c>
      <c r="E169" s="95"/>
      <c r="F169" s="95">
        <v>1358.03</v>
      </c>
      <c r="G169" s="28">
        <v>10.93</v>
      </c>
      <c r="H169" s="28">
        <f>ROUND(G169*F169,2)</f>
        <v>14843.27</v>
      </c>
    </row>
    <row r="170" spans="1:8" ht="12.75">
      <c r="A170" s="98"/>
      <c r="B170" s="98"/>
      <c r="C170" s="42" t="s">
        <v>19</v>
      </c>
      <c r="D170" s="106"/>
      <c r="E170" s="2"/>
      <c r="F170" s="2"/>
      <c r="G170" s="107"/>
      <c r="H170" s="108">
        <f>SUM(H166:H169)</f>
        <v>20223.38</v>
      </c>
    </row>
    <row r="171" spans="1:8" ht="12.75">
      <c r="A171" s="100"/>
      <c r="B171" s="98"/>
      <c r="C171" s="180"/>
      <c r="D171" s="114"/>
      <c r="E171" s="114"/>
      <c r="F171" s="57"/>
      <c r="G171" s="57"/>
      <c r="H171" s="58"/>
    </row>
    <row r="172" spans="1:8" ht="12.75">
      <c r="A172" s="67" t="s">
        <v>122</v>
      </c>
      <c r="B172" s="68"/>
      <c r="C172" s="69"/>
      <c r="D172" s="70"/>
      <c r="E172" s="70"/>
      <c r="F172" s="109"/>
      <c r="G172" s="110"/>
      <c r="H172" s="111"/>
    </row>
    <row r="173" spans="1:8" ht="12.75" customHeight="1">
      <c r="A173" s="74" t="s">
        <v>48</v>
      </c>
      <c r="B173" s="74" t="s">
        <v>48</v>
      </c>
      <c r="C173" s="75"/>
      <c r="D173" s="11" t="s">
        <v>49</v>
      </c>
      <c r="E173" s="74" t="s">
        <v>8</v>
      </c>
      <c r="F173" s="130" t="s">
        <v>173</v>
      </c>
      <c r="G173" s="17" t="s">
        <v>401</v>
      </c>
      <c r="H173" s="17"/>
    </row>
    <row r="174" spans="1:8" ht="12.75" customHeight="1">
      <c r="A174" s="77" t="s">
        <v>50</v>
      </c>
      <c r="B174" s="78" t="s">
        <v>51</v>
      </c>
      <c r="C174" s="79" t="s">
        <v>6</v>
      </c>
      <c r="D174" s="11"/>
      <c r="E174" s="77" t="s">
        <v>11</v>
      </c>
      <c r="F174" s="130"/>
      <c r="G174" s="81" t="s">
        <v>12</v>
      </c>
      <c r="H174" s="82" t="s">
        <v>13</v>
      </c>
    </row>
    <row r="175" spans="1:8" ht="12.75">
      <c r="A175" s="83" t="s">
        <v>53</v>
      </c>
      <c r="B175" s="78"/>
      <c r="C175" s="84"/>
      <c r="D175" s="11"/>
      <c r="E175" s="83" t="s">
        <v>14</v>
      </c>
      <c r="F175" s="130"/>
      <c r="G175" s="81"/>
      <c r="H175" s="82"/>
    </row>
    <row r="176" spans="1:8" ht="12.75">
      <c r="A176" s="112" t="s">
        <v>25</v>
      </c>
      <c r="B176" s="113">
        <v>48</v>
      </c>
      <c r="C176" s="87" t="s">
        <v>212</v>
      </c>
      <c r="D176" s="88" t="s">
        <v>126</v>
      </c>
      <c r="E176" s="31">
        <v>103.72</v>
      </c>
      <c r="F176" s="31">
        <v>167.79</v>
      </c>
      <c r="G176" s="28">
        <v>3.12</v>
      </c>
      <c r="H176" s="28">
        <f>ROUND(G176*F176,2)</f>
        <v>523.5</v>
      </c>
    </row>
    <row r="177" spans="1:8" ht="12.75">
      <c r="A177" s="112" t="s">
        <v>25</v>
      </c>
      <c r="B177" s="114"/>
      <c r="C177" s="87" t="s">
        <v>127</v>
      </c>
      <c r="D177" s="88"/>
      <c r="E177" s="40"/>
      <c r="F177" s="40"/>
      <c r="G177" s="28"/>
      <c r="H177" s="28"/>
    </row>
    <row r="178" spans="1:8" ht="12.75">
      <c r="A178" s="112" t="s">
        <v>25</v>
      </c>
      <c r="B178" s="113">
        <v>58</v>
      </c>
      <c r="C178" s="89" t="s">
        <v>128</v>
      </c>
      <c r="D178" s="88" t="s">
        <v>39</v>
      </c>
      <c r="E178" s="40">
        <v>26.25</v>
      </c>
      <c r="F178" s="40">
        <v>183.79</v>
      </c>
      <c r="G178" s="28">
        <v>1</v>
      </c>
      <c r="H178" s="28">
        <f aca="true" t="shared" si="4" ref="H178:H185">ROUND(G178*F178,2)</f>
        <v>183.79</v>
      </c>
    </row>
    <row r="179" spans="1:8" ht="12.75">
      <c r="A179" s="112" t="s">
        <v>25</v>
      </c>
      <c r="B179" s="113">
        <v>61</v>
      </c>
      <c r="C179" s="89" t="s">
        <v>130</v>
      </c>
      <c r="D179" s="88" t="s">
        <v>39</v>
      </c>
      <c r="E179" s="40">
        <v>43.43</v>
      </c>
      <c r="F179" s="40">
        <v>126.2</v>
      </c>
      <c r="G179" s="28">
        <v>3</v>
      </c>
      <c r="H179" s="28">
        <f t="shared" si="4"/>
        <v>378.6</v>
      </c>
    </row>
    <row r="180" spans="1:8" ht="12.75">
      <c r="A180" s="112" t="s">
        <v>25</v>
      </c>
      <c r="B180" s="114"/>
      <c r="C180" s="87" t="s">
        <v>131</v>
      </c>
      <c r="D180" s="88"/>
      <c r="E180" s="40"/>
      <c r="F180" s="40">
        <v>0</v>
      </c>
      <c r="G180" s="28">
        <v>0</v>
      </c>
      <c r="H180" s="28">
        <f t="shared" si="4"/>
        <v>0</v>
      </c>
    </row>
    <row r="181" spans="1:8" ht="12.75">
      <c r="A181" s="112" t="s">
        <v>25</v>
      </c>
      <c r="B181" s="113">
        <v>65</v>
      </c>
      <c r="C181" s="89" t="s">
        <v>132</v>
      </c>
      <c r="D181" s="88" t="s">
        <v>39</v>
      </c>
      <c r="E181" s="40">
        <v>30.78</v>
      </c>
      <c r="F181" s="40">
        <v>196.48</v>
      </c>
      <c r="G181" s="28">
        <v>2</v>
      </c>
      <c r="H181" s="28">
        <f t="shared" si="4"/>
        <v>392.96</v>
      </c>
    </row>
    <row r="182" spans="1:8" ht="12.75">
      <c r="A182" s="112" t="s">
        <v>25</v>
      </c>
      <c r="B182" s="113">
        <v>87</v>
      </c>
      <c r="C182" s="87" t="s">
        <v>274</v>
      </c>
      <c r="D182" s="88" t="s">
        <v>275</v>
      </c>
      <c r="E182" s="31">
        <v>59.67</v>
      </c>
      <c r="F182" s="31">
        <v>343.53</v>
      </c>
      <c r="G182" s="28"/>
      <c r="H182" s="28">
        <f t="shared" si="4"/>
        <v>0</v>
      </c>
    </row>
    <row r="183" spans="1:8" ht="12.75">
      <c r="A183" s="112" t="s">
        <v>25</v>
      </c>
      <c r="B183" s="113">
        <v>88</v>
      </c>
      <c r="C183" s="89" t="s">
        <v>276</v>
      </c>
      <c r="D183" s="88" t="s">
        <v>275</v>
      </c>
      <c r="E183" s="31">
        <v>59.67</v>
      </c>
      <c r="F183" s="31">
        <v>395.98</v>
      </c>
      <c r="G183" s="28">
        <v>14</v>
      </c>
      <c r="H183" s="28">
        <f t="shared" si="4"/>
        <v>5543.72</v>
      </c>
    </row>
    <row r="184" spans="1:8" ht="12.75">
      <c r="A184" s="112" t="s">
        <v>25</v>
      </c>
      <c r="B184" s="113">
        <v>89</v>
      </c>
      <c r="C184" s="87" t="s">
        <v>402</v>
      </c>
      <c r="D184" s="88" t="s">
        <v>167</v>
      </c>
      <c r="E184" s="31">
        <v>59.67</v>
      </c>
      <c r="F184" s="31">
        <v>203.65</v>
      </c>
      <c r="G184" s="28">
        <v>12</v>
      </c>
      <c r="H184" s="28">
        <f t="shared" si="4"/>
        <v>2443.8</v>
      </c>
    </row>
    <row r="185" spans="1:8" ht="12.75">
      <c r="A185" s="112" t="s">
        <v>25</v>
      </c>
      <c r="B185" s="91">
        <v>134</v>
      </c>
      <c r="C185" s="29" t="s">
        <v>216</v>
      </c>
      <c r="D185" s="30" t="s">
        <v>217</v>
      </c>
      <c r="E185" s="95"/>
      <c r="F185" s="95">
        <v>56.29</v>
      </c>
      <c r="G185" s="28">
        <v>48</v>
      </c>
      <c r="H185" s="28">
        <f t="shared" si="4"/>
        <v>2701.92</v>
      </c>
    </row>
    <row r="186" spans="1:8" ht="12.75">
      <c r="A186" s="100"/>
      <c r="B186" s="98"/>
      <c r="C186" s="42"/>
      <c r="D186" s="106"/>
      <c r="E186" s="2"/>
      <c r="F186" s="2"/>
      <c r="G186" s="107"/>
      <c r="H186" s="108">
        <f>SUM(H176:H185)</f>
        <v>12168.289999999999</v>
      </c>
    </row>
    <row r="187" spans="1:8" ht="12.75">
      <c r="A187" s="98"/>
      <c r="B187" s="98"/>
      <c r="C187" s="118" t="s">
        <v>30</v>
      </c>
      <c r="D187" s="119"/>
      <c r="E187" s="2"/>
      <c r="F187" s="2"/>
      <c r="G187" s="120"/>
      <c r="H187" s="111"/>
    </row>
    <row r="188" spans="1:8" ht="12.75" customHeight="1">
      <c r="A188" s="74" t="s">
        <v>48</v>
      </c>
      <c r="B188" s="74" t="s">
        <v>48</v>
      </c>
      <c r="C188" s="75"/>
      <c r="D188" s="11" t="s">
        <v>49</v>
      </c>
      <c r="E188" s="74" t="s">
        <v>8</v>
      </c>
      <c r="F188" s="130" t="s">
        <v>173</v>
      </c>
      <c r="G188" s="17" t="s">
        <v>401</v>
      </c>
      <c r="H188" s="17"/>
    </row>
    <row r="189" spans="1:8" ht="12.75" customHeight="1">
      <c r="A189" s="77" t="s">
        <v>50</v>
      </c>
      <c r="B189" s="78" t="s">
        <v>51</v>
      </c>
      <c r="C189" s="79" t="s">
        <v>6</v>
      </c>
      <c r="D189" s="11"/>
      <c r="E189" s="77" t="s">
        <v>11</v>
      </c>
      <c r="F189" s="130"/>
      <c r="G189" s="81" t="s">
        <v>12</v>
      </c>
      <c r="H189" s="82" t="s">
        <v>13</v>
      </c>
    </row>
    <row r="190" spans="1:8" ht="12.75">
      <c r="A190" s="83" t="s">
        <v>53</v>
      </c>
      <c r="B190" s="78"/>
      <c r="C190" s="84"/>
      <c r="D190" s="11"/>
      <c r="E190" s="83" t="s">
        <v>14</v>
      </c>
      <c r="F190" s="130"/>
      <c r="G190" s="81"/>
      <c r="H190" s="82"/>
    </row>
    <row r="191" spans="1:8" ht="12.75">
      <c r="A191" s="112" t="s">
        <v>31</v>
      </c>
      <c r="B191" s="113"/>
      <c r="C191" s="87" t="s">
        <v>140</v>
      </c>
      <c r="D191" s="88"/>
      <c r="E191" s="31"/>
      <c r="F191" s="31"/>
      <c r="G191" s="26"/>
      <c r="H191" s="121"/>
    </row>
    <row r="192" spans="1:8" ht="12.75">
      <c r="A192" s="112" t="s">
        <v>31</v>
      </c>
      <c r="B192" s="113">
        <v>1</v>
      </c>
      <c r="C192" s="89" t="s">
        <v>141</v>
      </c>
      <c r="D192" s="88" t="s">
        <v>142</v>
      </c>
      <c r="E192" s="31">
        <v>61.99</v>
      </c>
      <c r="F192" s="31">
        <v>142.81</v>
      </c>
      <c r="G192" s="28">
        <v>1</v>
      </c>
      <c r="H192" s="28">
        <f aca="true" t="shared" si="5" ref="H192:H204">ROUND(G192*F192,2)</f>
        <v>142.81</v>
      </c>
    </row>
    <row r="193" spans="1:8" ht="12.75">
      <c r="A193" s="112" t="s">
        <v>31</v>
      </c>
      <c r="B193" s="113">
        <v>3</v>
      </c>
      <c r="C193" s="87" t="s">
        <v>398</v>
      </c>
      <c r="D193" s="88" t="s">
        <v>33</v>
      </c>
      <c r="E193" s="31">
        <v>1307.37</v>
      </c>
      <c r="F193" s="31">
        <v>1499.34</v>
      </c>
      <c r="G193" s="28">
        <v>18</v>
      </c>
      <c r="H193" s="28">
        <f t="shared" si="5"/>
        <v>26988.12</v>
      </c>
    </row>
    <row r="194" spans="1:8" ht="12.75">
      <c r="A194" s="112" t="s">
        <v>31</v>
      </c>
      <c r="B194" s="113">
        <v>5</v>
      </c>
      <c r="C194" s="87" t="s">
        <v>146</v>
      </c>
      <c r="D194" s="88" t="s">
        <v>33</v>
      </c>
      <c r="E194" s="31">
        <v>112.91</v>
      </c>
      <c r="F194" s="31">
        <v>422.83</v>
      </c>
      <c r="G194" s="28">
        <v>2</v>
      </c>
      <c r="H194" s="28">
        <f t="shared" si="5"/>
        <v>845.66</v>
      </c>
    </row>
    <row r="195" spans="1:8" ht="12.75">
      <c r="A195" s="112" t="s">
        <v>31</v>
      </c>
      <c r="B195" s="113">
        <v>10</v>
      </c>
      <c r="C195" s="87" t="s">
        <v>150</v>
      </c>
      <c r="D195" s="88" t="s">
        <v>151</v>
      </c>
      <c r="E195" s="31">
        <v>243.51</v>
      </c>
      <c r="F195" s="31">
        <v>451.13</v>
      </c>
      <c r="G195" s="28">
        <v>1</v>
      </c>
      <c r="H195" s="28">
        <f t="shared" si="5"/>
        <v>451.13</v>
      </c>
    </row>
    <row r="196" spans="1:8" ht="12.75">
      <c r="A196" s="112" t="s">
        <v>31</v>
      </c>
      <c r="B196" s="113">
        <v>16</v>
      </c>
      <c r="C196" s="87" t="s">
        <v>154</v>
      </c>
      <c r="D196" s="122" t="s">
        <v>33</v>
      </c>
      <c r="E196" s="40">
        <v>3991.38</v>
      </c>
      <c r="F196" s="123">
        <v>874.8</v>
      </c>
      <c r="G196" s="28">
        <v>60</v>
      </c>
      <c r="H196" s="28">
        <f t="shared" si="5"/>
        <v>52488</v>
      </c>
    </row>
    <row r="197" spans="1:8" ht="12.75">
      <c r="A197" s="112" t="s">
        <v>31</v>
      </c>
      <c r="B197" s="113">
        <v>17</v>
      </c>
      <c r="C197" s="87" t="s">
        <v>155</v>
      </c>
      <c r="D197" s="115" t="s">
        <v>156</v>
      </c>
      <c r="E197" s="124">
        <v>367.61</v>
      </c>
      <c r="F197" s="40">
        <v>608.71</v>
      </c>
      <c r="G197" s="28">
        <v>2</v>
      </c>
      <c r="H197" s="28">
        <f t="shared" si="5"/>
        <v>1217.42</v>
      </c>
    </row>
    <row r="198" spans="1:8" ht="12.75">
      <c r="A198" s="112" t="s">
        <v>31</v>
      </c>
      <c r="B198" s="113">
        <v>19</v>
      </c>
      <c r="C198" s="87" t="s">
        <v>224</v>
      </c>
      <c r="D198" s="88" t="s">
        <v>33</v>
      </c>
      <c r="E198" s="26">
        <v>154.06</v>
      </c>
      <c r="F198" s="31">
        <v>211.98</v>
      </c>
      <c r="G198" s="28">
        <v>10</v>
      </c>
      <c r="H198" s="28">
        <f t="shared" si="5"/>
        <v>2119.8</v>
      </c>
    </row>
    <row r="199" spans="1:8" ht="12.75">
      <c r="A199" s="112" t="s">
        <v>31</v>
      </c>
      <c r="B199" s="113">
        <v>20</v>
      </c>
      <c r="C199" s="87" t="s">
        <v>158</v>
      </c>
      <c r="D199" s="88" t="s">
        <v>33</v>
      </c>
      <c r="E199" s="26">
        <v>9.62</v>
      </c>
      <c r="F199" s="31">
        <v>36.43</v>
      </c>
      <c r="G199" s="28">
        <v>30</v>
      </c>
      <c r="H199" s="28">
        <f t="shared" si="5"/>
        <v>1092.9</v>
      </c>
    </row>
    <row r="200" spans="1:8" ht="12.75">
      <c r="A200" s="112" t="s">
        <v>31</v>
      </c>
      <c r="B200" s="113">
        <v>21</v>
      </c>
      <c r="C200" s="87" t="s">
        <v>159</v>
      </c>
      <c r="D200" s="88" t="s">
        <v>33</v>
      </c>
      <c r="E200" s="26">
        <v>66.53</v>
      </c>
      <c r="F200" s="31">
        <v>105.6</v>
      </c>
      <c r="G200" s="28">
        <v>7</v>
      </c>
      <c r="H200" s="28">
        <f t="shared" si="5"/>
        <v>739.2</v>
      </c>
    </row>
    <row r="201" spans="1:8" ht="12.75">
      <c r="A201" s="112" t="s">
        <v>31</v>
      </c>
      <c r="B201" s="113">
        <v>25</v>
      </c>
      <c r="C201" s="87" t="s">
        <v>403</v>
      </c>
      <c r="D201" s="88" t="s">
        <v>71</v>
      </c>
      <c r="E201" s="31"/>
      <c r="F201" s="31">
        <v>139.43</v>
      </c>
      <c r="G201" s="28">
        <v>1</v>
      </c>
      <c r="H201" s="28">
        <f t="shared" si="5"/>
        <v>139.43</v>
      </c>
    </row>
    <row r="202" spans="1:8" ht="12.75">
      <c r="A202" s="112" t="s">
        <v>31</v>
      </c>
      <c r="B202" s="113">
        <v>26</v>
      </c>
      <c r="C202" s="87" t="s">
        <v>404</v>
      </c>
      <c r="D202" s="88" t="s">
        <v>71</v>
      </c>
      <c r="E202" s="31">
        <v>3063.33</v>
      </c>
      <c r="F202" s="31">
        <v>3988.53</v>
      </c>
      <c r="G202" s="28">
        <v>1</v>
      </c>
      <c r="H202" s="28">
        <f t="shared" si="5"/>
        <v>3988.53</v>
      </c>
    </row>
    <row r="203" spans="1:8" ht="12.75">
      <c r="A203" s="112" t="s">
        <v>31</v>
      </c>
      <c r="B203" s="113">
        <v>38</v>
      </c>
      <c r="C203" s="87" t="s">
        <v>160</v>
      </c>
      <c r="D203" s="88" t="s">
        <v>161</v>
      </c>
      <c r="E203" s="40">
        <v>1971.04</v>
      </c>
      <c r="F203" s="40">
        <v>2789.15</v>
      </c>
      <c r="G203" s="28">
        <v>1</v>
      </c>
      <c r="H203" s="28">
        <f t="shared" si="5"/>
        <v>2789.15</v>
      </c>
    </row>
    <row r="204" spans="1:8" ht="12.75">
      <c r="A204" s="112" t="s">
        <v>31</v>
      </c>
      <c r="B204" s="113">
        <v>44</v>
      </c>
      <c r="C204" s="87" t="s">
        <v>405</v>
      </c>
      <c r="D204" s="93" t="s">
        <v>406</v>
      </c>
      <c r="E204" s="59">
        <v>46.92</v>
      </c>
      <c r="F204" s="40">
        <v>86.26</v>
      </c>
      <c r="G204" s="28">
        <v>1</v>
      </c>
      <c r="H204" s="28">
        <f t="shared" si="5"/>
        <v>86.26</v>
      </c>
    </row>
    <row r="205" spans="1:8" ht="12.75">
      <c r="A205" s="98"/>
      <c r="B205" s="98"/>
      <c r="C205" s="42" t="s">
        <v>19</v>
      </c>
      <c r="D205" s="106"/>
      <c r="E205" s="2"/>
      <c r="F205" s="2"/>
      <c r="G205" s="107"/>
      <c r="H205" s="108">
        <f>SUM(H192:H204)</f>
        <v>93088.40999999997</v>
      </c>
    </row>
    <row r="206" spans="1:8" ht="12.75">
      <c r="A206" s="98"/>
      <c r="B206" s="98"/>
      <c r="C206" s="42"/>
      <c r="D206" s="153"/>
      <c r="E206" s="153"/>
      <c r="F206" s="114"/>
      <c r="G206" s="114"/>
      <c r="H206" s="48"/>
    </row>
    <row r="207" spans="1:8" ht="12.75">
      <c r="A207" s="67" t="s">
        <v>162</v>
      </c>
      <c r="B207" s="68"/>
      <c r="C207" s="69"/>
      <c r="D207" s="70"/>
      <c r="E207" s="70"/>
      <c r="F207" s="109"/>
      <c r="G207" s="107"/>
      <c r="H207" s="48"/>
    </row>
    <row r="208" spans="1:8" ht="12.75" customHeight="1">
      <c r="A208" s="74" t="s">
        <v>48</v>
      </c>
      <c r="B208" s="74" t="s">
        <v>48</v>
      </c>
      <c r="C208" s="75"/>
      <c r="D208" s="11" t="s">
        <v>49</v>
      </c>
      <c r="E208" s="74" t="s">
        <v>8</v>
      </c>
      <c r="F208" s="130" t="s">
        <v>173</v>
      </c>
      <c r="G208" s="17" t="s">
        <v>401</v>
      </c>
      <c r="H208" s="17"/>
    </row>
    <row r="209" spans="1:8" ht="12.75" customHeight="1">
      <c r="A209" s="77" t="s">
        <v>50</v>
      </c>
      <c r="B209" s="78" t="s">
        <v>51</v>
      </c>
      <c r="C209" s="79" t="s">
        <v>6</v>
      </c>
      <c r="D209" s="11"/>
      <c r="E209" s="77" t="s">
        <v>11</v>
      </c>
      <c r="F209" s="130"/>
      <c r="G209" s="81" t="s">
        <v>12</v>
      </c>
      <c r="H209" s="82" t="s">
        <v>13</v>
      </c>
    </row>
    <row r="210" spans="1:8" ht="12.75">
      <c r="A210" s="83" t="s">
        <v>53</v>
      </c>
      <c r="B210" s="78"/>
      <c r="C210" s="84"/>
      <c r="D210" s="11"/>
      <c r="E210" s="83" t="s">
        <v>14</v>
      </c>
      <c r="F210" s="130"/>
      <c r="G210" s="81"/>
      <c r="H210" s="82"/>
    </row>
    <row r="211" spans="1:8" ht="12.75" hidden="1">
      <c r="A211" s="112" t="s">
        <v>163</v>
      </c>
      <c r="B211" s="125">
        <v>1</v>
      </c>
      <c r="C211" s="87" t="s">
        <v>277</v>
      </c>
      <c r="D211" s="88" t="s">
        <v>278</v>
      </c>
      <c r="E211" s="31"/>
      <c r="F211" s="31">
        <v>1127.39</v>
      </c>
      <c r="G211" s="28"/>
      <c r="H211" s="28">
        <f aca="true" t="shared" si="6" ref="H211:H220">ROUND(G211*F211,2)</f>
        <v>0</v>
      </c>
    </row>
    <row r="212" spans="1:8" ht="12.75" hidden="1">
      <c r="A212" s="112" t="s">
        <v>163</v>
      </c>
      <c r="B212" s="113">
        <v>2</v>
      </c>
      <c r="C212" s="87" t="s">
        <v>279</v>
      </c>
      <c r="D212" s="88" t="s">
        <v>278</v>
      </c>
      <c r="E212" s="31"/>
      <c r="F212" s="31">
        <v>2256.89</v>
      </c>
      <c r="G212" s="28"/>
      <c r="H212" s="28">
        <f t="shared" si="6"/>
        <v>0</v>
      </c>
    </row>
    <row r="213" spans="1:8" ht="12.75" hidden="1">
      <c r="A213" s="112" t="s">
        <v>163</v>
      </c>
      <c r="B213" s="113">
        <v>3</v>
      </c>
      <c r="C213" s="87" t="s">
        <v>280</v>
      </c>
      <c r="D213" s="88" t="s">
        <v>278</v>
      </c>
      <c r="E213" s="31"/>
      <c r="F213" s="31">
        <v>759.59</v>
      </c>
      <c r="G213" s="28"/>
      <c r="H213" s="28">
        <f t="shared" si="6"/>
        <v>0</v>
      </c>
    </row>
    <row r="214" spans="1:8" ht="12.75">
      <c r="A214" s="112" t="s">
        <v>163</v>
      </c>
      <c r="B214" s="125">
        <v>9</v>
      </c>
      <c r="C214" s="87" t="s">
        <v>164</v>
      </c>
      <c r="D214" s="88" t="s">
        <v>165</v>
      </c>
      <c r="E214" s="31">
        <v>32.84</v>
      </c>
      <c r="F214" s="31">
        <v>201.83</v>
      </c>
      <c r="G214" s="28">
        <v>9</v>
      </c>
      <c r="H214" s="28">
        <f t="shared" si="6"/>
        <v>1816.47</v>
      </c>
    </row>
    <row r="215" spans="1:8" ht="12.75">
      <c r="A215" s="112" t="s">
        <v>163</v>
      </c>
      <c r="B215" s="113">
        <v>12</v>
      </c>
      <c r="C215" s="87" t="s">
        <v>166</v>
      </c>
      <c r="D215" s="88" t="s">
        <v>167</v>
      </c>
      <c r="E215" s="31">
        <v>52.07</v>
      </c>
      <c r="F215" s="31">
        <v>213.52</v>
      </c>
      <c r="G215" s="28">
        <v>8</v>
      </c>
      <c r="H215" s="28">
        <f t="shared" si="6"/>
        <v>1708.16</v>
      </c>
    </row>
    <row r="216" spans="1:8" ht="12.75">
      <c r="A216" s="112" t="s">
        <v>163</v>
      </c>
      <c r="B216" s="91"/>
      <c r="C216" s="87" t="s">
        <v>168</v>
      </c>
      <c r="D216" s="93"/>
      <c r="E216" s="93"/>
      <c r="F216" s="40">
        <v>0</v>
      </c>
      <c r="G216" s="28">
        <v>0</v>
      </c>
      <c r="H216" s="28">
        <f t="shared" si="6"/>
        <v>0</v>
      </c>
    </row>
    <row r="217" spans="1:8" ht="12.75">
      <c r="A217" s="112" t="s">
        <v>163</v>
      </c>
      <c r="B217" s="91">
        <v>40</v>
      </c>
      <c r="C217" s="89" t="s">
        <v>250</v>
      </c>
      <c r="D217" s="93" t="s">
        <v>170</v>
      </c>
      <c r="E217" s="59">
        <v>4.12</v>
      </c>
      <c r="F217" s="40">
        <v>272.62</v>
      </c>
      <c r="G217" s="28">
        <v>3</v>
      </c>
      <c r="H217" s="28">
        <f t="shared" si="6"/>
        <v>817.86</v>
      </c>
    </row>
    <row r="218" spans="1:8" ht="12.75">
      <c r="A218" s="112" t="s">
        <v>163</v>
      </c>
      <c r="B218" s="91">
        <v>41</v>
      </c>
      <c r="C218" s="89" t="s">
        <v>169</v>
      </c>
      <c r="D218" s="93" t="s">
        <v>170</v>
      </c>
      <c r="E218" s="59">
        <v>4.12</v>
      </c>
      <c r="F218" s="40">
        <v>102.8</v>
      </c>
      <c r="G218" s="28">
        <v>1</v>
      </c>
      <c r="H218" s="28">
        <f t="shared" si="6"/>
        <v>102.8</v>
      </c>
    </row>
    <row r="219" spans="1:8" ht="12.75">
      <c r="A219" s="185" t="s">
        <v>163</v>
      </c>
      <c r="B219" s="91">
        <v>47</v>
      </c>
      <c r="C219" s="105" t="s">
        <v>287</v>
      </c>
      <c r="D219" s="93" t="s">
        <v>71</v>
      </c>
      <c r="E219" s="126"/>
      <c r="F219" s="40">
        <v>2543.71</v>
      </c>
      <c r="G219" s="28">
        <v>9</v>
      </c>
      <c r="H219" s="28">
        <f t="shared" si="6"/>
        <v>22893.39</v>
      </c>
    </row>
    <row r="220" spans="1:8" ht="27" customHeight="1">
      <c r="A220" s="22"/>
      <c r="B220" s="86">
        <v>50</v>
      </c>
      <c r="C220" s="105" t="s">
        <v>407</v>
      </c>
      <c r="D220" s="93" t="s">
        <v>172</v>
      </c>
      <c r="E220" s="126">
        <v>13.01</v>
      </c>
      <c r="F220" s="40">
        <v>123.84801205199999</v>
      </c>
      <c r="G220" s="28">
        <v>4</v>
      </c>
      <c r="H220" s="28">
        <f t="shared" si="6"/>
        <v>495.39</v>
      </c>
    </row>
    <row r="221" spans="1:8" ht="12.75">
      <c r="A221" s="98"/>
      <c r="B221" s="98"/>
      <c r="C221" s="42" t="s">
        <v>19</v>
      </c>
      <c r="D221" s="106"/>
      <c r="E221" s="106"/>
      <c r="F221" s="107"/>
      <c r="G221" s="128"/>
      <c r="H221" s="60">
        <f>SUM(H211:H220)</f>
        <v>27834.07</v>
      </c>
    </row>
    <row r="222" spans="1:8" ht="12.75">
      <c r="A222" s="98"/>
      <c r="B222" s="98"/>
      <c r="C222" s="42"/>
      <c r="D222" s="106"/>
      <c r="E222" s="106"/>
      <c r="F222" s="107"/>
      <c r="G222" s="107"/>
      <c r="H222" s="48"/>
    </row>
    <row r="223" spans="1:8" ht="12.75" customHeight="1">
      <c r="A223" s="74" t="s">
        <v>48</v>
      </c>
      <c r="B223" s="74" t="s">
        <v>48</v>
      </c>
      <c r="C223" s="75"/>
      <c r="D223" s="11" t="s">
        <v>49</v>
      </c>
      <c r="E223" s="74" t="s">
        <v>8</v>
      </c>
      <c r="F223" s="220" t="s">
        <v>173</v>
      </c>
      <c r="G223" s="17" t="s">
        <v>401</v>
      </c>
      <c r="H223" s="17"/>
    </row>
    <row r="224" spans="1:8" ht="12.75" customHeight="1">
      <c r="A224" s="77" t="s">
        <v>50</v>
      </c>
      <c r="B224" s="78" t="s">
        <v>51</v>
      </c>
      <c r="C224" s="79" t="s">
        <v>6</v>
      </c>
      <c r="D224" s="11"/>
      <c r="E224" s="77" t="s">
        <v>11</v>
      </c>
      <c r="F224" s="220"/>
      <c r="G224" s="81" t="s">
        <v>12</v>
      </c>
      <c r="H224" s="82" t="s">
        <v>13</v>
      </c>
    </row>
    <row r="225" spans="1:8" ht="12.75">
      <c r="A225" s="83" t="s">
        <v>53</v>
      </c>
      <c r="B225" s="78"/>
      <c r="C225" s="84"/>
      <c r="D225" s="11"/>
      <c r="E225" s="83" t="s">
        <v>14</v>
      </c>
      <c r="F225" s="220"/>
      <c r="G225" s="81"/>
      <c r="H225" s="82"/>
    </row>
    <row r="226" spans="1:8" ht="12.75">
      <c r="A226" s="135"/>
      <c r="B226" s="23">
        <v>13</v>
      </c>
      <c r="C226" s="29" t="s">
        <v>408</v>
      </c>
      <c r="D226" s="30" t="s">
        <v>259</v>
      </c>
      <c r="E226" s="40"/>
      <c r="F226" s="40">
        <v>2829.43</v>
      </c>
      <c r="G226" s="28">
        <v>0.3</v>
      </c>
      <c r="H226" s="28">
        <f>ROUND(G226*F226,2)</f>
        <v>848.83</v>
      </c>
    </row>
    <row r="227" spans="1:8" ht="12.75">
      <c r="A227" s="135"/>
      <c r="B227" s="23">
        <v>19</v>
      </c>
      <c r="C227" s="29" t="s">
        <v>180</v>
      </c>
      <c r="D227" s="30" t="s">
        <v>181</v>
      </c>
      <c r="E227" s="40"/>
      <c r="F227" s="40"/>
      <c r="G227" s="28">
        <v>0.65</v>
      </c>
      <c r="H227" s="28">
        <f>ROUND(G227*F227,2)</f>
        <v>0</v>
      </c>
    </row>
    <row r="228" spans="1:8" ht="12.75">
      <c r="A228" s="135"/>
      <c r="B228" s="23">
        <v>20</v>
      </c>
      <c r="C228" s="29" t="s">
        <v>265</v>
      </c>
      <c r="D228" s="30" t="s">
        <v>181</v>
      </c>
      <c r="E228" s="40"/>
      <c r="F228" s="40"/>
      <c r="G228" s="28">
        <v>5</v>
      </c>
      <c r="H228" s="28">
        <f>ROUND(G228*F228,2)</f>
        <v>0</v>
      </c>
    </row>
    <row r="229" spans="1:8" ht="12.75">
      <c r="A229" s="136"/>
      <c r="B229" s="137"/>
      <c r="C229" s="138" t="s">
        <v>19</v>
      </c>
      <c r="D229" s="139"/>
      <c r="E229" s="140"/>
      <c r="F229" s="140"/>
      <c r="G229" s="141"/>
      <c r="H229" s="60">
        <f>SUM(H226:H228)</f>
        <v>848.83</v>
      </c>
    </row>
    <row r="230" spans="1:8" ht="12.75">
      <c r="A230" s="98"/>
      <c r="B230" s="98"/>
      <c r="C230" s="2"/>
      <c r="D230" s="139"/>
      <c r="E230" s="42"/>
      <c r="F230" s="133"/>
      <c r="G230" s="107"/>
      <c r="H230" s="48"/>
    </row>
    <row r="231" spans="1:8" ht="12.75">
      <c r="A231" s="142"/>
      <c r="B231" s="142"/>
      <c r="C231" s="143" t="s">
        <v>182</v>
      </c>
      <c r="D231" s="139"/>
      <c r="E231" s="143"/>
      <c r="F231" s="144"/>
      <c r="G231" s="134"/>
      <c r="H231" s="60">
        <f>H229+H221+H205+H186+H170+H161+H34+H134</f>
        <v>626192.95</v>
      </c>
    </row>
    <row r="232" spans="1:8" ht="12.75">
      <c r="A232" s="131"/>
      <c r="B232" s="131"/>
      <c r="C232" s="56"/>
      <c r="D232" s="139"/>
      <c r="E232" s="132"/>
      <c r="F232" s="132"/>
      <c r="G232" s="107"/>
      <c r="H232" s="48"/>
    </row>
    <row r="233" spans="1:8" ht="12.75" customHeight="1">
      <c r="A233" s="221"/>
      <c r="B233" s="221"/>
      <c r="C233" s="145" t="s">
        <v>184</v>
      </c>
      <c r="D233" s="145"/>
      <c r="E233" s="145"/>
      <c r="F233" s="145"/>
      <c r="G233" s="132"/>
      <c r="H233" s="222"/>
    </row>
    <row r="234" spans="1:8" ht="12.75" customHeight="1">
      <c r="A234" s="221"/>
      <c r="B234" s="221"/>
      <c r="C234" s="145" t="s">
        <v>185</v>
      </c>
      <c r="D234" s="145"/>
      <c r="E234" s="145"/>
      <c r="F234" s="145"/>
      <c r="G234" s="223"/>
      <c r="H234" s="224"/>
    </row>
    <row r="235" spans="1:8" ht="12.75">
      <c r="A235" s="221"/>
      <c r="B235" s="221"/>
      <c r="C235" s="61"/>
      <c r="D235" s="147"/>
      <c r="E235" s="148"/>
      <c r="F235" s="148"/>
      <c r="G235"/>
      <c r="H235"/>
    </row>
    <row r="236" spans="1:8" ht="12.75">
      <c r="A236" s="221"/>
      <c r="B236" s="221"/>
      <c r="C236" s="151" t="s">
        <v>186</v>
      </c>
      <c r="D236" s="151"/>
      <c r="E236" s="151"/>
      <c r="F236" s="151"/>
      <c r="G236"/>
      <c r="H236"/>
    </row>
    <row r="237" spans="1:8" ht="12.75">
      <c r="A237" s="221"/>
      <c r="B237" s="221"/>
      <c r="C237" s="99"/>
      <c r="D237" s="153"/>
      <c r="E237" s="154"/>
      <c r="F237" s="154"/>
      <c r="G237"/>
      <c r="H237"/>
    </row>
    <row r="238" spans="1:8" ht="12.75">
      <c r="A238" s="221"/>
      <c r="B238" s="221"/>
      <c r="C238" s="151" t="s">
        <v>187</v>
      </c>
      <c r="D238" s="151"/>
      <c r="E238" s="151"/>
      <c r="F238" s="151"/>
      <c r="G238"/>
      <c r="H238"/>
    </row>
    <row r="239" spans="1:8" ht="12.75">
      <c r="A239" s="221"/>
      <c r="B239" s="221"/>
      <c r="C239" s="157"/>
      <c r="D239" s="158"/>
      <c r="E239" s="159"/>
      <c r="F239" s="159"/>
      <c r="G239"/>
      <c r="H239"/>
    </row>
    <row r="240" spans="3:6" ht="12.75" customHeight="1">
      <c r="C240" s="145" t="s">
        <v>188</v>
      </c>
      <c r="D240" s="145"/>
      <c r="E240" s="145"/>
      <c r="F240" s="145"/>
    </row>
    <row r="241" spans="3:6" ht="12.75" customHeight="1">
      <c r="C241" s="145" t="s">
        <v>189</v>
      </c>
      <c r="D241" s="145"/>
      <c r="E241" s="145"/>
      <c r="F241" s="145"/>
    </row>
    <row r="242" spans="3:6" ht="12.75">
      <c r="C242" s="61"/>
      <c r="D242" s="147"/>
      <c r="E242" s="148"/>
      <c r="F242" s="148"/>
    </row>
    <row r="243" spans="3:6" ht="12.75">
      <c r="C243" s="151" t="s">
        <v>190</v>
      </c>
      <c r="D243" s="151"/>
      <c r="E243" s="151"/>
      <c r="F243" s="151"/>
    </row>
    <row r="244" spans="3:6" ht="12.75">
      <c r="C244" s="99"/>
      <c r="D244" s="153"/>
      <c r="E244" s="154"/>
      <c r="F244" s="154"/>
    </row>
    <row r="245" spans="3:6" ht="12.75">
      <c r="C245" s="151" t="s">
        <v>191</v>
      </c>
      <c r="D245" s="151"/>
      <c r="E245" s="151"/>
      <c r="F245" s="151"/>
    </row>
  </sheetData>
  <sheetProtection selectLockedCells="1" selectUnlockedCells="1"/>
  <mergeCells count="85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3:A15"/>
    <mergeCell ref="B13:B15"/>
    <mergeCell ref="C13:C15"/>
    <mergeCell ref="D13:D15"/>
    <mergeCell ref="F13:F15"/>
    <mergeCell ref="G13:H13"/>
    <mergeCell ref="G14:G15"/>
    <mergeCell ref="H14:H15"/>
    <mergeCell ref="A20:A22"/>
    <mergeCell ref="B20:B22"/>
    <mergeCell ref="C20:C22"/>
    <mergeCell ref="D20:D22"/>
    <mergeCell ref="F20:F22"/>
    <mergeCell ref="G20:H20"/>
    <mergeCell ref="G21:G22"/>
    <mergeCell ref="H21:H22"/>
    <mergeCell ref="A27:A29"/>
    <mergeCell ref="B27:B29"/>
    <mergeCell ref="C27:C29"/>
    <mergeCell ref="D27:D29"/>
    <mergeCell ref="F27:F29"/>
    <mergeCell ref="G27:H27"/>
    <mergeCell ref="G28:G29"/>
    <mergeCell ref="H28:H29"/>
    <mergeCell ref="A35:F35"/>
    <mergeCell ref="A36:F36"/>
    <mergeCell ref="A37:F37"/>
    <mergeCell ref="G39:H39"/>
    <mergeCell ref="G40:G41"/>
    <mergeCell ref="H40:H41"/>
    <mergeCell ref="D136:D138"/>
    <mergeCell ref="F136:F138"/>
    <mergeCell ref="G136:H136"/>
    <mergeCell ref="B137:B138"/>
    <mergeCell ref="G137:G138"/>
    <mergeCell ref="H137:H138"/>
    <mergeCell ref="D163:D165"/>
    <mergeCell ref="F163:F165"/>
    <mergeCell ref="G163:H163"/>
    <mergeCell ref="B164:B165"/>
    <mergeCell ref="G164:G165"/>
    <mergeCell ref="H164:H165"/>
    <mergeCell ref="D173:D175"/>
    <mergeCell ref="F173:F175"/>
    <mergeCell ref="G173:H173"/>
    <mergeCell ref="B174:B175"/>
    <mergeCell ref="G174:G175"/>
    <mergeCell ref="H174:H175"/>
    <mergeCell ref="D188:D190"/>
    <mergeCell ref="F188:F190"/>
    <mergeCell ref="G188:H188"/>
    <mergeCell ref="B189:B190"/>
    <mergeCell ref="G189:G190"/>
    <mergeCell ref="H189:H190"/>
    <mergeCell ref="D208:D210"/>
    <mergeCell ref="F208:F210"/>
    <mergeCell ref="G208:H208"/>
    <mergeCell ref="B209:B210"/>
    <mergeCell ref="G209:G210"/>
    <mergeCell ref="H209:H210"/>
    <mergeCell ref="D223:D225"/>
    <mergeCell ref="F223:F225"/>
    <mergeCell ref="G223:H223"/>
    <mergeCell ref="B224:B225"/>
    <mergeCell ref="G224:G225"/>
    <mergeCell ref="H224:H225"/>
    <mergeCell ref="C233:F233"/>
    <mergeCell ref="C234:F234"/>
    <mergeCell ref="C236:F236"/>
    <mergeCell ref="C238:F238"/>
    <mergeCell ref="C240:F240"/>
    <mergeCell ref="C241:F241"/>
    <mergeCell ref="C243:F243"/>
    <mergeCell ref="C245:F245"/>
  </mergeCells>
  <printOptions/>
  <pageMargins left="0.7479166666666667" right="0.2361111111111111" top="0.19652777777777777" bottom="0.35416666666666663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3">
      <selection activeCell="O26" sqref="O26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710937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409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5.64</v>
      </c>
      <c r="H9" s="28">
        <f>ROUND(G9*F9,2)</f>
        <v>6415.39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2.19</v>
      </c>
      <c r="H10" s="28">
        <f>ROUND(G10*F10,2)</f>
        <v>3087.07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9502.460000000001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409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2.204</v>
      </c>
      <c r="H17" s="28">
        <f>ROUND(G17*F17,2)</f>
        <v>2330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2330</v>
      </c>
    </row>
    <row r="19" spans="1:8" ht="12.75">
      <c r="A19" s="34"/>
      <c r="B19" s="34"/>
      <c r="C19" s="42"/>
      <c r="D19" s="43"/>
      <c r="E19" s="43"/>
      <c r="F19" s="47"/>
      <c r="G19" s="45"/>
      <c r="H19" s="48"/>
    </row>
    <row r="20" spans="1:8" ht="12.75">
      <c r="A20" s="4" t="s">
        <v>24</v>
      </c>
      <c r="B20" s="5"/>
      <c r="C20" s="6"/>
      <c r="D20" s="7"/>
      <c r="E20" s="7"/>
      <c r="F20" s="49"/>
      <c r="G20" s="45"/>
      <c r="H20" s="48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409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2.977</v>
      </c>
      <c r="H24" s="28">
        <f>ROUND(G24*F24,2)</f>
        <v>4232.97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2.977</v>
      </c>
      <c r="H25" s="28">
        <f>ROUND(G25*F25,2)</f>
        <v>3147.2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7380.17</v>
      </c>
    </row>
    <row r="27" spans="1:8" ht="12.75">
      <c r="A27" s="34"/>
      <c r="B27" s="34"/>
      <c r="C27" s="42"/>
      <c r="D27" s="43"/>
      <c r="E27" s="43"/>
      <c r="F27" s="45"/>
      <c r="G27" s="45"/>
      <c r="H27" s="52"/>
    </row>
    <row r="28" spans="1:8" ht="12.75">
      <c r="A28" s="34"/>
      <c r="B28" s="34"/>
      <c r="C28" s="53" t="s">
        <v>30</v>
      </c>
      <c r="D28" s="54"/>
      <c r="E28" s="54"/>
      <c r="F28" s="45"/>
      <c r="G28" s="55"/>
      <c r="H28" s="48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409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6</v>
      </c>
      <c r="H32" s="28">
        <f>ROUND(G32*F32,2)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51">
        <v>2639.46</v>
      </c>
      <c r="G33" s="160">
        <v>0.6</v>
      </c>
      <c r="H33" s="28">
        <f>ROUND(G33*F33,2)</f>
        <v>1583.68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37">
        <f>SUM(H32:H33)</f>
        <v>1745.44</v>
      </c>
    </row>
    <row r="35" spans="1:8" ht="12.75">
      <c r="A35" s="34"/>
      <c r="B35" s="34"/>
      <c r="C35" s="42"/>
      <c r="D35" s="43"/>
      <c r="E35" s="43"/>
      <c r="F35" s="9"/>
      <c r="G35" s="45"/>
      <c r="H35" s="48"/>
    </row>
    <row r="36" spans="1:8" ht="12.75">
      <c r="A36" s="34"/>
      <c r="B36" s="34"/>
      <c r="C36" s="42"/>
      <c r="D36" s="43"/>
      <c r="E36" s="43"/>
      <c r="F36" s="9"/>
      <c r="G36" s="45"/>
      <c r="H36" s="48"/>
    </row>
    <row r="37" spans="1:8" ht="12.75">
      <c r="A37" s="34"/>
      <c r="B37" s="34"/>
      <c r="C37" s="56" t="s">
        <v>36</v>
      </c>
      <c r="D37" s="57"/>
      <c r="E37" s="57"/>
      <c r="F37" s="57"/>
      <c r="G37" s="57"/>
      <c r="H37" s="5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409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ROUND(G41*F41,2)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45"/>
      <c r="H43" s="48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21147.31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2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134"/>
      <c r="H49" s="48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130" t="s">
        <v>173</v>
      </c>
      <c r="G51" s="17" t="s">
        <v>409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130"/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130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/>
      <c r="H54" s="28"/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696.18</v>
      </c>
      <c r="G55" s="28">
        <v>12</v>
      </c>
      <c r="H55" s="28">
        <f aca="true" t="shared" si="0" ref="H55:H60">ROUND(G55*F55,2)</f>
        <v>8354.16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744.93</v>
      </c>
      <c r="G56" s="28">
        <v>45</v>
      </c>
      <c r="H56" s="28">
        <f t="shared" si="0"/>
        <v>33521.85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807.72</v>
      </c>
      <c r="G57" s="28">
        <v>35</v>
      </c>
      <c r="H57" s="28">
        <f t="shared" si="0"/>
        <v>28270.2</v>
      </c>
    </row>
    <row r="58" spans="1:8" ht="12.75">
      <c r="A58" s="22" t="s">
        <v>15</v>
      </c>
      <c r="B58" s="86">
        <v>18</v>
      </c>
      <c r="C58" s="89" t="s">
        <v>59</v>
      </c>
      <c r="D58" s="88"/>
      <c r="E58" s="31">
        <v>171.46</v>
      </c>
      <c r="F58" s="90">
        <v>962.15</v>
      </c>
      <c r="G58" s="225">
        <v>32</v>
      </c>
      <c r="H58" s="28">
        <f t="shared" si="0"/>
        <v>30788.8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1002.72</v>
      </c>
      <c r="G59" s="225">
        <v>30</v>
      </c>
      <c r="H59" s="28">
        <f t="shared" si="0"/>
        <v>30081.6</v>
      </c>
    </row>
    <row r="60" spans="1:8" ht="12.75">
      <c r="A60" s="22" t="s">
        <v>15</v>
      </c>
      <c r="B60" s="86">
        <v>23</v>
      </c>
      <c r="C60" s="89" t="s">
        <v>62</v>
      </c>
      <c r="D60" s="88"/>
      <c r="E60" s="31">
        <v>241.48</v>
      </c>
      <c r="F60" s="90">
        <v>895.68</v>
      </c>
      <c r="G60" s="225">
        <v>24</v>
      </c>
      <c r="H60" s="28">
        <f t="shared" si="0"/>
        <v>21496.32</v>
      </c>
    </row>
    <row r="61" spans="1:8" ht="12.75">
      <c r="A61" s="22" t="s">
        <v>15</v>
      </c>
      <c r="B61" s="86"/>
      <c r="C61" s="87" t="s">
        <v>65</v>
      </c>
      <c r="D61" s="88" t="s">
        <v>55</v>
      </c>
      <c r="E61" s="31"/>
      <c r="F61" s="31"/>
      <c r="G61" s="26"/>
      <c r="H61" s="165"/>
    </row>
    <row r="62" spans="1:8" ht="12.75">
      <c r="A62" s="22" t="s">
        <v>15</v>
      </c>
      <c r="B62" s="86">
        <v>32</v>
      </c>
      <c r="C62" s="89" t="s">
        <v>66</v>
      </c>
      <c r="D62" s="88"/>
      <c r="E62" s="31">
        <v>659.42</v>
      </c>
      <c r="F62" s="90">
        <v>1294.38</v>
      </c>
      <c r="G62" s="28">
        <v>1</v>
      </c>
      <c r="H62" s="28">
        <f>ROUND(G62*F62,2)</f>
        <v>1294.38</v>
      </c>
    </row>
    <row r="63" spans="1:8" ht="12.75">
      <c r="A63" s="22" t="s">
        <v>15</v>
      </c>
      <c r="B63" s="86"/>
      <c r="C63" s="87" t="s">
        <v>67</v>
      </c>
      <c r="D63" s="88" t="s">
        <v>55</v>
      </c>
      <c r="E63" s="31"/>
      <c r="F63" s="31">
        <v>0</v>
      </c>
      <c r="G63" s="26"/>
      <c r="H63" s="164"/>
    </row>
    <row r="64" spans="1:8" ht="12.75">
      <c r="A64" s="22" t="s">
        <v>15</v>
      </c>
      <c r="B64" s="86">
        <v>34</v>
      </c>
      <c r="C64" s="89" t="s">
        <v>66</v>
      </c>
      <c r="D64" s="88"/>
      <c r="E64" s="31">
        <v>308.32</v>
      </c>
      <c r="F64" s="90">
        <v>1152.8</v>
      </c>
      <c r="G64" s="28">
        <v>2</v>
      </c>
      <c r="H64" s="28">
        <f>ROUND(G64*F64,2)</f>
        <v>2305.6</v>
      </c>
    </row>
    <row r="65" spans="1:8" ht="12.75">
      <c r="A65" s="22" t="s">
        <v>15</v>
      </c>
      <c r="B65" s="86">
        <v>35</v>
      </c>
      <c r="C65" s="87" t="s">
        <v>68</v>
      </c>
      <c r="D65" s="88" t="s">
        <v>69</v>
      </c>
      <c r="E65" s="31">
        <v>13.1</v>
      </c>
      <c r="F65" s="90">
        <v>175.66</v>
      </c>
      <c r="G65" s="28">
        <v>6</v>
      </c>
      <c r="H65" s="28">
        <f>ROUND(G65*F65,2)</f>
        <v>1053.96</v>
      </c>
    </row>
    <row r="66" spans="1:8" ht="12.75">
      <c r="A66" s="22" t="s">
        <v>15</v>
      </c>
      <c r="B66" s="86"/>
      <c r="C66" s="87" t="s">
        <v>70</v>
      </c>
      <c r="D66" s="88" t="s">
        <v>71</v>
      </c>
      <c r="E66" s="31"/>
      <c r="F66" s="31"/>
      <c r="G66" s="26"/>
      <c r="H66" s="165"/>
    </row>
    <row r="67" spans="1:8" ht="12.75">
      <c r="A67" s="22" t="s">
        <v>15</v>
      </c>
      <c r="B67" s="86">
        <v>40</v>
      </c>
      <c r="C67" s="89" t="s">
        <v>72</v>
      </c>
      <c r="D67" s="88"/>
      <c r="E67" s="31">
        <v>70.92</v>
      </c>
      <c r="F67" s="90">
        <v>256.17</v>
      </c>
      <c r="G67" s="28">
        <v>3</v>
      </c>
      <c r="H67" s="28">
        <f aca="true" t="shared" si="1" ref="H67:H76">ROUND(G67*F67,2)</f>
        <v>768.51</v>
      </c>
    </row>
    <row r="68" spans="1:8" ht="12.75">
      <c r="A68" s="22" t="s">
        <v>15</v>
      </c>
      <c r="B68" s="86">
        <v>53</v>
      </c>
      <c r="C68" s="87" t="s">
        <v>78</v>
      </c>
      <c r="D68" s="88" t="s">
        <v>33</v>
      </c>
      <c r="E68" s="31">
        <v>92.22</v>
      </c>
      <c r="F68" s="90">
        <v>280.13</v>
      </c>
      <c r="G68" s="28">
        <v>20</v>
      </c>
      <c r="H68" s="28">
        <f t="shared" si="1"/>
        <v>5602.6</v>
      </c>
    </row>
    <row r="69" spans="1:8" ht="12.75">
      <c r="A69" s="22" t="s">
        <v>15</v>
      </c>
      <c r="B69" s="86">
        <v>54</v>
      </c>
      <c r="C69" s="87" t="s">
        <v>79</v>
      </c>
      <c r="D69" s="88" t="s">
        <v>33</v>
      </c>
      <c r="E69" s="31">
        <v>245.01</v>
      </c>
      <c r="F69" s="90">
        <v>492.88</v>
      </c>
      <c r="G69" s="28">
        <v>18</v>
      </c>
      <c r="H69" s="28">
        <f t="shared" si="1"/>
        <v>8871.84</v>
      </c>
    </row>
    <row r="70" spans="1:8" ht="12.75">
      <c r="A70" s="38" t="s">
        <v>15</v>
      </c>
      <c r="B70" s="86">
        <v>66</v>
      </c>
      <c r="C70" s="87" t="s">
        <v>84</v>
      </c>
      <c r="D70" s="88" t="s">
        <v>33</v>
      </c>
      <c r="E70" s="31">
        <v>21.59</v>
      </c>
      <c r="F70" s="90">
        <v>137.36</v>
      </c>
      <c r="G70" s="28">
        <v>38</v>
      </c>
      <c r="H70" s="28">
        <f t="shared" si="1"/>
        <v>5219.68</v>
      </c>
    </row>
    <row r="71" spans="1:8" ht="12.75">
      <c r="A71" s="38" t="s">
        <v>15</v>
      </c>
      <c r="B71" s="92">
        <v>67</v>
      </c>
      <c r="C71" s="87" t="s">
        <v>85</v>
      </c>
      <c r="D71" s="88" t="s">
        <v>33</v>
      </c>
      <c r="E71" s="31">
        <v>11.31</v>
      </c>
      <c r="F71" s="90">
        <v>57.34</v>
      </c>
      <c r="G71" s="28">
        <v>186</v>
      </c>
      <c r="H71" s="28">
        <f t="shared" si="1"/>
        <v>10665.24</v>
      </c>
    </row>
    <row r="72" spans="1:8" ht="12.75">
      <c r="A72" s="38" t="s">
        <v>15</v>
      </c>
      <c r="B72" s="86">
        <v>90</v>
      </c>
      <c r="C72" s="87" t="s">
        <v>90</v>
      </c>
      <c r="D72" s="93" t="s">
        <v>91</v>
      </c>
      <c r="E72" s="59">
        <v>140.87</v>
      </c>
      <c r="F72" s="90">
        <v>641.96</v>
      </c>
      <c r="G72" s="28">
        <v>1</v>
      </c>
      <c r="H72" s="28">
        <f t="shared" si="1"/>
        <v>641.96</v>
      </c>
    </row>
    <row r="73" spans="1:8" ht="12.75">
      <c r="A73" s="38" t="s">
        <v>15</v>
      </c>
      <c r="B73" s="92">
        <v>91</v>
      </c>
      <c r="C73" s="87" t="s">
        <v>92</v>
      </c>
      <c r="D73" s="93" t="s">
        <v>41</v>
      </c>
      <c r="E73" s="59"/>
      <c r="F73" s="90">
        <v>117.41</v>
      </c>
      <c r="G73" s="28">
        <v>4</v>
      </c>
      <c r="H73" s="28">
        <f t="shared" si="1"/>
        <v>469.64</v>
      </c>
    </row>
    <row r="74" spans="1:8" ht="12.75">
      <c r="A74" s="38" t="s">
        <v>96</v>
      </c>
      <c r="B74" s="94">
        <v>111</v>
      </c>
      <c r="C74" s="29" t="s">
        <v>99</v>
      </c>
      <c r="D74" s="30" t="s">
        <v>100</v>
      </c>
      <c r="E74" s="95"/>
      <c r="F74" s="90">
        <v>0</v>
      </c>
      <c r="G74" s="28">
        <v>0</v>
      </c>
      <c r="H74" s="28">
        <f t="shared" si="1"/>
        <v>0</v>
      </c>
    </row>
    <row r="75" spans="1:8" ht="12.75">
      <c r="A75" s="38" t="s">
        <v>96</v>
      </c>
      <c r="B75" s="94">
        <v>112</v>
      </c>
      <c r="C75" s="96" t="s">
        <v>101</v>
      </c>
      <c r="D75" s="30" t="s">
        <v>102</v>
      </c>
      <c r="E75" s="95">
        <v>12.03</v>
      </c>
      <c r="F75" s="90">
        <v>150.67</v>
      </c>
      <c r="G75" s="28">
        <v>7</v>
      </c>
      <c r="H75" s="28">
        <f t="shared" si="1"/>
        <v>1054.69</v>
      </c>
    </row>
    <row r="76" spans="1:8" ht="12.75">
      <c r="A76" s="38" t="s">
        <v>96</v>
      </c>
      <c r="B76" s="94"/>
      <c r="C76" s="29" t="s">
        <v>103</v>
      </c>
      <c r="D76" s="30"/>
      <c r="E76" s="95"/>
      <c r="F76" s="95">
        <v>244.22</v>
      </c>
      <c r="G76" s="28">
        <v>152.65</v>
      </c>
      <c r="H76" s="28">
        <f t="shared" si="1"/>
        <v>37280.18</v>
      </c>
    </row>
    <row r="77" spans="1:8" ht="12.75">
      <c r="A77" s="97"/>
      <c r="B77" s="98"/>
      <c r="C77" s="99"/>
      <c r="D77" s="100"/>
      <c r="E77" s="2"/>
      <c r="F77" s="107"/>
      <c r="G77" s="101"/>
      <c r="H77" s="226">
        <f>SUM(H55:H76)</f>
        <v>227741.21000000002</v>
      </c>
    </row>
    <row r="78" spans="1:8" ht="12.75">
      <c r="A78" s="97"/>
      <c r="B78" s="98"/>
      <c r="C78" s="35"/>
      <c r="D78" s="100"/>
      <c r="E78" s="2"/>
      <c r="F78" s="2"/>
      <c r="G78" s="101"/>
      <c r="H78" s="10"/>
    </row>
    <row r="79" spans="1:8" ht="12.75">
      <c r="A79" s="97"/>
      <c r="B79" s="98"/>
      <c r="C79" s="179"/>
      <c r="D79" s="98"/>
      <c r="E79" s="2"/>
      <c r="F79" s="2"/>
      <c r="G79" s="177"/>
      <c r="H79" s="178"/>
    </row>
    <row r="80" spans="1:8" ht="12.75">
      <c r="A80" s="67" t="s">
        <v>112</v>
      </c>
      <c r="B80" s="68"/>
      <c r="C80" s="69"/>
      <c r="D80" s="70"/>
      <c r="E80" s="70"/>
      <c r="F80" s="71"/>
      <c r="G80" s="100"/>
      <c r="H80" s="73"/>
    </row>
    <row r="81" spans="1:8" ht="12.75" customHeight="1">
      <c r="A81" s="74" t="s">
        <v>48</v>
      </c>
      <c r="B81" s="74" t="s">
        <v>48</v>
      </c>
      <c r="C81" s="75"/>
      <c r="D81" s="11" t="s">
        <v>49</v>
      </c>
      <c r="E81" s="74" t="s">
        <v>8</v>
      </c>
      <c r="F81" s="130" t="s">
        <v>173</v>
      </c>
      <c r="G81" s="17" t="s">
        <v>409</v>
      </c>
      <c r="H81" s="17"/>
    </row>
    <row r="82" spans="1:8" ht="12.75" customHeight="1">
      <c r="A82" s="77" t="s">
        <v>50</v>
      </c>
      <c r="B82" s="78" t="s">
        <v>51</v>
      </c>
      <c r="C82" s="79" t="s">
        <v>6</v>
      </c>
      <c r="D82" s="11"/>
      <c r="E82" s="77" t="s">
        <v>11</v>
      </c>
      <c r="F82" s="130"/>
      <c r="G82" s="81" t="s">
        <v>12</v>
      </c>
      <c r="H82" s="82" t="s">
        <v>13</v>
      </c>
    </row>
    <row r="83" spans="1:8" ht="12.75">
      <c r="A83" s="83" t="s">
        <v>53</v>
      </c>
      <c r="B83" s="78"/>
      <c r="C83" s="84"/>
      <c r="D83" s="11"/>
      <c r="E83" s="83" t="s">
        <v>14</v>
      </c>
      <c r="F83" s="130"/>
      <c r="G83" s="81"/>
      <c r="H83" s="82"/>
    </row>
    <row r="84" spans="1:8" ht="12.75">
      <c r="A84" s="38" t="s">
        <v>21</v>
      </c>
      <c r="B84" s="92">
        <v>19</v>
      </c>
      <c r="C84" s="87" t="s">
        <v>234</v>
      </c>
      <c r="D84" s="88" t="s">
        <v>126</v>
      </c>
      <c r="E84" s="31">
        <v>37.02</v>
      </c>
      <c r="F84" s="31">
        <v>67.48</v>
      </c>
      <c r="G84" s="28">
        <v>2</v>
      </c>
      <c r="H84" s="28">
        <f>ROUND(G84*F84,2)</f>
        <v>134.96</v>
      </c>
    </row>
    <row r="85" spans="1:8" ht="12.75">
      <c r="A85" s="38" t="s">
        <v>21</v>
      </c>
      <c r="B85" s="92">
        <v>29</v>
      </c>
      <c r="C85" s="87" t="s">
        <v>235</v>
      </c>
      <c r="D85" s="88" t="s">
        <v>126</v>
      </c>
      <c r="E85" s="31">
        <v>38.51</v>
      </c>
      <c r="F85" s="31">
        <v>230.39</v>
      </c>
      <c r="G85" s="28">
        <v>0.6</v>
      </c>
      <c r="H85" s="28">
        <f>ROUND(G85*F85,2)</f>
        <v>138.23</v>
      </c>
    </row>
    <row r="86" spans="1:8" ht="12.75">
      <c r="A86" s="38" t="s">
        <v>21</v>
      </c>
      <c r="B86" s="92">
        <v>30</v>
      </c>
      <c r="C86" s="87" t="s">
        <v>236</v>
      </c>
      <c r="D86" s="88" t="s">
        <v>167</v>
      </c>
      <c r="E86" s="31">
        <v>77.92</v>
      </c>
      <c r="F86" s="31">
        <v>182.34</v>
      </c>
      <c r="G86" s="28">
        <v>9.8</v>
      </c>
      <c r="H86" s="28">
        <f>ROUND(G86*F86,2)</f>
        <v>1786.93</v>
      </c>
    </row>
    <row r="87" spans="1:8" ht="12.75">
      <c r="A87" s="38" t="s">
        <v>21</v>
      </c>
      <c r="B87" s="86">
        <v>63</v>
      </c>
      <c r="C87" s="29" t="s">
        <v>117</v>
      </c>
      <c r="D87" s="30" t="s">
        <v>118</v>
      </c>
      <c r="E87" s="95"/>
      <c r="F87" s="95">
        <v>1358.03</v>
      </c>
      <c r="G87" s="28">
        <v>11.04</v>
      </c>
      <c r="H87" s="28">
        <f>ROUND(G87*F87,2)</f>
        <v>14992.65</v>
      </c>
    </row>
    <row r="88" spans="1:8" ht="12.75">
      <c r="A88" s="98"/>
      <c r="B88" s="98"/>
      <c r="C88" s="42" t="s">
        <v>19</v>
      </c>
      <c r="D88" s="106"/>
      <c r="E88" s="2"/>
      <c r="F88" s="2"/>
      <c r="G88" s="107"/>
      <c r="H88" s="108">
        <f>SUM(H84:H87)</f>
        <v>17052.77</v>
      </c>
    </row>
    <row r="89" spans="1:8" ht="12.75">
      <c r="A89" s="98"/>
      <c r="B89" s="98"/>
      <c r="C89" s="42"/>
      <c r="D89" s="106"/>
      <c r="E89" s="2"/>
      <c r="F89" s="2"/>
      <c r="G89" s="107"/>
      <c r="H89" s="48"/>
    </row>
    <row r="90" spans="1:8" ht="12.75">
      <c r="A90" s="100"/>
      <c r="B90" s="98"/>
      <c r="C90" s="180"/>
      <c r="D90" s="114"/>
      <c r="E90" s="114"/>
      <c r="F90" s="57"/>
      <c r="G90" s="57"/>
      <c r="H90" s="58"/>
    </row>
    <row r="91" spans="1:8" ht="12.75">
      <c r="A91" s="67" t="s">
        <v>122</v>
      </c>
      <c r="B91" s="68"/>
      <c r="C91" s="69"/>
      <c r="D91" s="70"/>
      <c r="E91" s="70"/>
      <c r="F91" s="109"/>
      <c r="G91" s="110"/>
      <c r="H91" s="111"/>
    </row>
    <row r="92" spans="1:8" ht="12.75" customHeight="1">
      <c r="A92" s="74" t="s">
        <v>48</v>
      </c>
      <c r="B92" s="74" t="s">
        <v>48</v>
      </c>
      <c r="C92" s="75"/>
      <c r="D92" s="11" t="s">
        <v>49</v>
      </c>
      <c r="E92" s="74" t="s">
        <v>8</v>
      </c>
      <c r="F92" s="130" t="s">
        <v>173</v>
      </c>
      <c r="G92" s="17" t="s">
        <v>409</v>
      </c>
      <c r="H92" s="17"/>
    </row>
    <row r="93" spans="1:8" ht="12.75" customHeight="1">
      <c r="A93" s="77" t="s">
        <v>50</v>
      </c>
      <c r="B93" s="78" t="s">
        <v>51</v>
      </c>
      <c r="C93" s="79" t="s">
        <v>6</v>
      </c>
      <c r="D93" s="11"/>
      <c r="E93" s="77" t="s">
        <v>11</v>
      </c>
      <c r="F93" s="130"/>
      <c r="G93" s="81" t="s">
        <v>12</v>
      </c>
      <c r="H93" s="82" t="s">
        <v>13</v>
      </c>
    </row>
    <row r="94" spans="1:8" ht="12.75">
      <c r="A94" s="83" t="s">
        <v>53</v>
      </c>
      <c r="B94" s="78"/>
      <c r="C94" s="84"/>
      <c r="D94" s="11"/>
      <c r="E94" s="83" t="s">
        <v>14</v>
      </c>
      <c r="F94" s="130"/>
      <c r="G94" s="81"/>
      <c r="H94" s="82"/>
    </row>
    <row r="95" spans="1:8" ht="12.75">
      <c r="A95" s="112" t="s">
        <v>25</v>
      </c>
      <c r="B95" s="113">
        <v>48</v>
      </c>
      <c r="C95" s="87" t="s">
        <v>212</v>
      </c>
      <c r="D95" s="88" t="s">
        <v>126</v>
      </c>
      <c r="E95" s="31">
        <v>103.72</v>
      </c>
      <c r="F95" s="31">
        <v>167.79</v>
      </c>
      <c r="G95" s="28">
        <v>2</v>
      </c>
      <c r="H95" s="28">
        <f>ROUND(G95*F95,2)</f>
        <v>335.58</v>
      </c>
    </row>
    <row r="96" spans="1:8" ht="12.75">
      <c r="A96" s="112" t="s">
        <v>25</v>
      </c>
      <c r="B96" s="113">
        <v>74</v>
      </c>
      <c r="C96" s="87" t="s">
        <v>410</v>
      </c>
      <c r="D96" s="88" t="s">
        <v>126</v>
      </c>
      <c r="E96" s="31">
        <v>131.51</v>
      </c>
      <c r="F96" s="31">
        <v>500.78</v>
      </c>
      <c r="G96" s="28">
        <v>1.1</v>
      </c>
      <c r="H96" s="28">
        <f>ROUND(G96*F96,2)</f>
        <v>550.86</v>
      </c>
    </row>
    <row r="97" spans="1:8" ht="12.75">
      <c r="A97" s="112" t="s">
        <v>25</v>
      </c>
      <c r="B97" s="91">
        <v>134</v>
      </c>
      <c r="C97" s="29" t="s">
        <v>216</v>
      </c>
      <c r="D97" s="30" t="s">
        <v>217</v>
      </c>
      <c r="E97" s="95"/>
      <c r="F97" s="95">
        <v>56.29</v>
      </c>
      <c r="G97" s="28">
        <v>24</v>
      </c>
      <c r="H97" s="28">
        <f>ROUND(G97*F97,2)</f>
        <v>1350.96</v>
      </c>
    </row>
    <row r="98" spans="1:8" ht="12.75">
      <c r="A98" s="112" t="s">
        <v>139</v>
      </c>
      <c r="B98" s="91">
        <v>142</v>
      </c>
      <c r="C98" s="105" t="s">
        <v>397</v>
      </c>
      <c r="D98" s="88" t="s">
        <v>219</v>
      </c>
      <c r="E98" s="31">
        <v>180.8</v>
      </c>
      <c r="F98" s="31">
        <v>498.57</v>
      </c>
      <c r="G98" s="28">
        <v>15</v>
      </c>
      <c r="H98" s="28">
        <f>ROUND(G98*F98,2)</f>
        <v>7478.55</v>
      </c>
    </row>
    <row r="99" spans="1:10" ht="12.75">
      <c r="A99" s="100"/>
      <c r="B99" s="98"/>
      <c r="C99" s="42"/>
      <c r="D99" s="106"/>
      <c r="E99" s="2"/>
      <c r="F99" s="2"/>
      <c r="G99" s="107"/>
      <c r="H99" s="108">
        <f>SUM(H95:H98)</f>
        <v>9715.95</v>
      </c>
      <c r="J99" s="169"/>
    </row>
    <row r="100" spans="1:8" ht="12.75">
      <c r="A100" s="168"/>
      <c r="B100" s="168"/>
      <c r="C100" s="168"/>
      <c r="D100" s="168"/>
      <c r="E100" s="168"/>
      <c r="F100" s="168"/>
      <c r="G100" s="107"/>
      <c r="H100" s="48"/>
    </row>
    <row r="101" spans="1:8" ht="12.75">
      <c r="A101" s="98"/>
      <c r="B101" s="98"/>
      <c r="C101" s="118" t="s">
        <v>30</v>
      </c>
      <c r="D101" s="119"/>
      <c r="E101" s="2"/>
      <c r="F101" s="2"/>
      <c r="G101" s="120"/>
      <c r="H101" s="111"/>
    </row>
    <row r="102" spans="1:8" ht="12.75" customHeight="1">
      <c r="A102" s="74" t="s">
        <v>48</v>
      </c>
      <c r="B102" s="74" t="s">
        <v>48</v>
      </c>
      <c r="C102" s="75"/>
      <c r="D102" s="11" t="s">
        <v>49</v>
      </c>
      <c r="E102" s="74" t="s">
        <v>8</v>
      </c>
      <c r="F102" s="130" t="s">
        <v>173</v>
      </c>
      <c r="G102" s="17" t="s">
        <v>409</v>
      </c>
      <c r="H102" s="17"/>
    </row>
    <row r="103" spans="1:8" ht="12.75" customHeight="1">
      <c r="A103" s="77" t="s">
        <v>50</v>
      </c>
      <c r="B103" s="78" t="s">
        <v>51</v>
      </c>
      <c r="C103" s="79" t="s">
        <v>6</v>
      </c>
      <c r="D103" s="11"/>
      <c r="E103" s="77" t="s">
        <v>11</v>
      </c>
      <c r="F103" s="130"/>
      <c r="G103" s="81" t="s">
        <v>12</v>
      </c>
      <c r="H103" s="82" t="s">
        <v>13</v>
      </c>
    </row>
    <row r="104" spans="1:8" ht="12.75">
      <c r="A104" s="83" t="s">
        <v>53</v>
      </c>
      <c r="B104" s="78"/>
      <c r="C104" s="84"/>
      <c r="D104" s="11"/>
      <c r="E104" s="83" t="s">
        <v>14</v>
      </c>
      <c r="F104" s="130"/>
      <c r="G104" s="81"/>
      <c r="H104" s="82"/>
    </row>
    <row r="105" spans="1:8" ht="12.75">
      <c r="A105" s="112" t="s">
        <v>31</v>
      </c>
      <c r="B105" s="113"/>
      <c r="C105" s="87" t="s">
        <v>140</v>
      </c>
      <c r="D105" s="88"/>
      <c r="E105" s="31"/>
      <c r="F105" s="31"/>
      <c r="G105" s="26"/>
      <c r="H105" s="121"/>
    </row>
    <row r="106" spans="1:8" ht="12.75">
      <c r="A106" s="112" t="s">
        <v>31</v>
      </c>
      <c r="B106" s="113">
        <v>1</v>
      </c>
      <c r="C106" s="89" t="s">
        <v>141</v>
      </c>
      <c r="D106" s="88" t="s">
        <v>142</v>
      </c>
      <c r="E106" s="31">
        <v>61.99</v>
      </c>
      <c r="F106" s="31">
        <v>142.81</v>
      </c>
      <c r="G106" s="28">
        <v>20</v>
      </c>
      <c r="H106" s="28">
        <f>ROUND(G106*F106,2)</f>
        <v>2856.2</v>
      </c>
    </row>
    <row r="107" spans="1:8" ht="12.75">
      <c r="A107" s="112" t="s">
        <v>31</v>
      </c>
      <c r="B107" s="113">
        <v>3</v>
      </c>
      <c r="C107" s="87" t="s">
        <v>411</v>
      </c>
      <c r="D107" s="88" t="s">
        <v>33</v>
      </c>
      <c r="E107" s="31">
        <v>800.05</v>
      </c>
      <c r="F107" s="31">
        <v>1141.04</v>
      </c>
      <c r="G107" s="28"/>
      <c r="H107" s="28">
        <f aca="true" t="shared" si="2" ref="H107:H122">ROUND(G107*F107,2)</f>
        <v>0</v>
      </c>
    </row>
    <row r="108" spans="1:8" ht="12.75">
      <c r="A108" s="112" t="s">
        <v>31</v>
      </c>
      <c r="B108" s="113">
        <v>4</v>
      </c>
      <c r="C108" s="87" t="s">
        <v>145</v>
      </c>
      <c r="D108" s="88" t="s">
        <v>33</v>
      </c>
      <c r="E108" s="31">
        <v>70.02</v>
      </c>
      <c r="F108" s="31">
        <v>125.58</v>
      </c>
      <c r="G108" s="28">
        <v>2</v>
      </c>
      <c r="H108" s="28">
        <f t="shared" si="2"/>
        <v>251.16</v>
      </c>
    </row>
    <row r="109" spans="1:8" ht="12.75">
      <c r="A109" s="112" t="s">
        <v>31</v>
      </c>
      <c r="B109" s="113">
        <v>8</v>
      </c>
      <c r="C109" s="87" t="s">
        <v>222</v>
      </c>
      <c r="D109" s="88" t="s">
        <v>33</v>
      </c>
      <c r="E109" s="31">
        <v>48.51</v>
      </c>
      <c r="F109" s="31">
        <v>146.66</v>
      </c>
      <c r="G109" s="28">
        <v>2</v>
      </c>
      <c r="H109" s="28">
        <f t="shared" si="2"/>
        <v>293.32</v>
      </c>
    </row>
    <row r="110" spans="1:8" ht="12.75">
      <c r="A110" s="112" t="s">
        <v>31</v>
      </c>
      <c r="B110" s="113">
        <v>9</v>
      </c>
      <c r="C110" s="87" t="s">
        <v>223</v>
      </c>
      <c r="D110" s="88" t="s">
        <v>149</v>
      </c>
      <c r="E110" s="31">
        <v>26.26</v>
      </c>
      <c r="F110" s="31">
        <v>83.64</v>
      </c>
      <c r="G110" s="28">
        <v>2</v>
      </c>
      <c r="H110" s="28">
        <f t="shared" si="2"/>
        <v>167.28</v>
      </c>
    </row>
    <row r="111" spans="1:8" ht="12.75">
      <c r="A111" s="112" t="s">
        <v>31</v>
      </c>
      <c r="B111" s="113">
        <v>10</v>
      </c>
      <c r="C111" s="87" t="s">
        <v>150</v>
      </c>
      <c r="D111" s="88" t="s">
        <v>151</v>
      </c>
      <c r="E111" s="31">
        <v>243.51</v>
      </c>
      <c r="F111" s="31">
        <v>451.13</v>
      </c>
      <c r="G111" s="28"/>
      <c r="H111" s="28">
        <f t="shared" si="2"/>
        <v>0</v>
      </c>
    </row>
    <row r="112" spans="1:8" ht="12.75">
      <c r="A112" s="112" t="s">
        <v>31</v>
      </c>
      <c r="B112" s="113">
        <v>14</v>
      </c>
      <c r="C112" s="87" t="s">
        <v>412</v>
      </c>
      <c r="D112" s="88" t="s">
        <v>33</v>
      </c>
      <c r="E112" s="40">
        <v>2979.41</v>
      </c>
      <c r="F112" s="40">
        <v>3863.77</v>
      </c>
      <c r="G112" s="28">
        <v>3</v>
      </c>
      <c r="H112" s="28">
        <f t="shared" si="2"/>
        <v>11591.31</v>
      </c>
    </row>
    <row r="113" spans="1:8" ht="12.75">
      <c r="A113" s="112" t="s">
        <v>31</v>
      </c>
      <c r="B113" s="113">
        <v>16</v>
      </c>
      <c r="C113" s="87" t="s">
        <v>154</v>
      </c>
      <c r="D113" s="122" t="s">
        <v>33</v>
      </c>
      <c r="E113" s="40">
        <v>3991.38</v>
      </c>
      <c r="F113" s="123">
        <v>874.8</v>
      </c>
      <c r="G113" s="28">
        <v>60</v>
      </c>
      <c r="H113" s="28">
        <f t="shared" si="2"/>
        <v>52488</v>
      </c>
    </row>
    <row r="114" spans="1:8" ht="12.75">
      <c r="A114" s="112" t="s">
        <v>31</v>
      </c>
      <c r="B114" s="113">
        <v>17</v>
      </c>
      <c r="C114" s="87" t="s">
        <v>155</v>
      </c>
      <c r="D114" s="115" t="s">
        <v>156</v>
      </c>
      <c r="E114" s="124">
        <v>367.61</v>
      </c>
      <c r="F114" s="40">
        <v>608.71</v>
      </c>
      <c r="G114" s="28">
        <v>3</v>
      </c>
      <c r="H114" s="28">
        <f t="shared" si="2"/>
        <v>1826.13</v>
      </c>
    </row>
    <row r="115" spans="1:8" ht="12.75" hidden="1">
      <c r="A115" s="112" t="s">
        <v>31</v>
      </c>
      <c r="B115" s="113">
        <v>18</v>
      </c>
      <c r="C115" s="87" t="s">
        <v>413</v>
      </c>
      <c r="D115" s="88" t="s">
        <v>33</v>
      </c>
      <c r="E115" s="26">
        <v>100.64</v>
      </c>
      <c r="F115" s="31">
        <v>147.06</v>
      </c>
      <c r="G115" s="28"/>
      <c r="H115" s="28">
        <f t="shared" si="2"/>
        <v>0</v>
      </c>
    </row>
    <row r="116" spans="1:8" ht="12.75" hidden="1">
      <c r="A116" s="112" t="s">
        <v>31</v>
      </c>
      <c r="B116" s="113">
        <v>20</v>
      </c>
      <c r="C116" s="87" t="s">
        <v>158</v>
      </c>
      <c r="D116" s="88" t="s">
        <v>33</v>
      </c>
      <c r="E116" s="26">
        <v>9.62</v>
      </c>
      <c r="F116" s="31">
        <v>36.43</v>
      </c>
      <c r="G116" s="28"/>
      <c r="H116" s="28">
        <f t="shared" si="2"/>
        <v>0</v>
      </c>
    </row>
    <row r="117" spans="1:8" ht="13.5" customHeight="1">
      <c r="A117" s="112" t="s">
        <v>31</v>
      </c>
      <c r="B117" s="113">
        <v>34</v>
      </c>
      <c r="C117" s="87" t="s">
        <v>414</v>
      </c>
      <c r="D117" s="88" t="s">
        <v>406</v>
      </c>
      <c r="E117" s="31">
        <v>32.43</v>
      </c>
      <c r="F117" s="31">
        <v>132.41</v>
      </c>
      <c r="G117" s="28">
        <v>1</v>
      </c>
      <c r="H117" s="28">
        <f t="shared" si="2"/>
        <v>132.41</v>
      </c>
    </row>
    <row r="118" spans="1:8" ht="12.75">
      <c r="A118" s="112" t="s">
        <v>31</v>
      </c>
      <c r="B118" s="113">
        <v>35</v>
      </c>
      <c r="C118" s="87" t="s">
        <v>415</v>
      </c>
      <c r="D118" s="88" t="s">
        <v>406</v>
      </c>
      <c r="E118" s="31"/>
      <c r="F118" s="31">
        <v>102.72</v>
      </c>
      <c r="G118" s="28">
        <v>2</v>
      </c>
      <c r="H118" s="28">
        <f t="shared" si="2"/>
        <v>205.44</v>
      </c>
    </row>
    <row r="119" spans="1:8" ht="12.75">
      <c r="A119" s="112" t="s">
        <v>31</v>
      </c>
      <c r="B119" s="113">
        <v>38</v>
      </c>
      <c r="C119" s="87" t="s">
        <v>160</v>
      </c>
      <c r="D119" s="88" t="s">
        <v>161</v>
      </c>
      <c r="E119" s="40">
        <v>1971.04</v>
      </c>
      <c r="F119" s="40">
        <v>2789.15</v>
      </c>
      <c r="G119" s="28">
        <v>1</v>
      </c>
      <c r="H119" s="28">
        <f t="shared" si="2"/>
        <v>2789.15</v>
      </c>
    </row>
    <row r="120" spans="1:8" ht="12.75" hidden="1">
      <c r="A120" s="112" t="s">
        <v>31</v>
      </c>
      <c r="B120" s="113">
        <v>41</v>
      </c>
      <c r="C120" s="87" t="s">
        <v>416</v>
      </c>
      <c r="D120" s="88" t="s">
        <v>286</v>
      </c>
      <c r="E120" s="40">
        <v>2.31</v>
      </c>
      <c r="F120" s="40">
        <v>17.49</v>
      </c>
      <c r="G120" s="28"/>
      <c r="H120" s="28">
        <f t="shared" si="2"/>
        <v>0</v>
      </c>
    </row>
    <row r="121" spans="1:8" ht="12.75">
      <c r="A121" s="112" t="s">
        <v>31</v>
      </c>
      <c r="B121" s="113">
        <v>52</v>
      </c>
      <c r="C121" s="87" t="s">
        <v>417</v>
      </c>
      <c r="D121" s="88" t="s">
        <v>33</v>
      </c>
      <c r="E121" s="31">
        <v>1312.86</v>
      </c>
      <c r="F121" s="31">
        <v>1766.56</v>
      </c>
      <c r="G121" s="28">
        <v>1</v>
      </c>
      <c r="H121" s="28">
        <f t="shared" si="2"/>
        <v>1766.56</v>
      </c>
    </row>
    <row r="122" spans="1:8" ht="12.75">
      <c r="A122" s="112" t="s">
        <v>418</v>
      </c>
      <c r="B122" s="91">
        <v>58</v>
      </c>
      <c r="C122" s="105" t="s">
        <v>419</v>
      </c>
      <c r="D122" s="88" t="s">
        <v>161</v>
      </c>
      <c r="E122" s="40">
        <v>3804.59</v>
      </c>
      <c r="F122" s="40">
        <v>874.8</v>
      </c>
      <c r="G122" s="227">
        <v>2</v>
      </c>
      <c r="H122" s="28">
        <f t="shared" si="2"/>
        <v>1749.6</v>
      </c>
    </row>
    <row r="123" spans="1:8" ht="12.75">
      <c r="A123" s="98"/>
      <c r="B123" s="98"/>
      <c r="C123" s="42" t="s">
        <v>19</v>
      </c>
      <c r="D123" s="106"/>
      <c r="E123" s="2"/>
      <c r="F123" s="2"/>
      <c r="G123" s="107"/>
      <c r="H123" s="108">
        <f>SUM(H106:H122)</f>
        <v>76116.56</v>
      </c>
    </row>
    <row r="124" spans="1:8" ht="12.75">
      <c r="A124" s="98"/>
      <c r="B124" s="98"/>
      <c r="C124" s="42"/>
      <c r="D124" s="106"/>
      <c r="E124" s="2"/>
      <c r="F124" s="2"/>
      <c r="G124" s="107"/>
      <c r="H124" s="52"/>
    </row>
    <row r="125" spans="1:8" ht="12.75">
      <c r="A125" s="67" t="s">
        <v>162</v>
      </c>
      <c r="B125" s="68"/>
      <c r="C125" s="69"/>
      <c r="D125" s="70"/>
      <c r="E125" s="70"/>
      <c r="F125" s="109"/>
      <c r="G125" s="107"/>
      <c r="H125" s="48"/>
    </row>
    <row r="126" spans="1:8" ht="12.75" customHeight="1">
      <c r="A126" s="74" t="s">
        <v>48</v>
      </c>
      <c r="B126" s="74" t="s">
        <v>48</v>
      </c>
      <c r="C126" s="75"/>
      <c r="D126" s="11" t="s">
        <v>49</v>
      </c>
      <c r="E126" s="74" t="s">
        <v>8</v>
      </c>
      <c r="F126" s="130" t="s">
        <v>173</v>
      </c>
      <c r="G126" s="17" t="s">
        <v>409</v>
      </c>
      <c r="H126" s="17"/>
    </row>
    <row r="127" spans="1:8" ht="12.75" customHeight="1">
      <c r="A127" s="77" t="s">
        <v>50</v>
      </c>
      <c r="B127" s="78" t="s">
        <v>51</v>
      </c>
      <c r="C127" s="79" t="s">
        <v>6</v>
      </c>
      <c r="D127" s="11"/>
      <c r="E127" s="77" t="s">
        <v>11</v>
      </c>
      <c r="F127" s="130"/>
      <c r="G127" s="81" t="s">
        <v>12</v>
      </c>
      <c r="H127" s="82" t="s">
        <v>13</v>
      </c>
    </row>
    <row r="128" spans="1:8" ht="12.75">
      <c r="A128" s="83" t="s">
        <v>53</v>
      </c>
      <c r="B128" s="78"/>
      <c r="C128" s="84"/>
      <c r="D128" s="11"/>
      <c r="E128" s="83" t="s">
        <v>14</v>
      </c>
      <c r="F128" s="130"/>
      <c r="G128" s="81"/>
      <c r="H128" s="82"/>
    </row>
    <row r="129" spans="1:8" ht="12.75">
      <c r="A129" s="112" t="s">
        <v>163</v>
      </c>
      <c r="B129" s="113">
        <v>2</v>
      </c>
      <c r="C129" s="87" t="s">
        <v>279</v>
      </c>
      <c r="D129" s="88" t="s">
        <v>278</v>
      </c>
      <c r="E129" s="31"/>
      <c r="F129" s="31">
        <v>2256.89</v>
      </c>
      <c r="G129" s="28">
        <v>1</v>
      </c>
      <c r="H129" s="28">
        <f>ROUND(G129*F129,2)</f>
        <v>2256.89</v>
      </c>
    </row>
    <row r="130" spans="1:8" ht="12.75">
      <c r="A130" s="112" t="s">
        <v>163</v>
      </c>
      <c r="B130" s="113">
        <v>12</v>
      </c>
      <c r="C130" s="87" t="s">
        <v>166</v>
      </c>
      <c r="D130" s="88" t="s">
        <v>167</v>
      </c>
      <c r="E130" s="31">
        <v>52.07</v>
      </c>
      <c r="F130" s="31">
        <v>213.52</v>
      </c>
      <c r="G130" s="28">
        <v>12</v>
      </c>
      <c r="H130" s="28">
        <f>ROUND(G130*F130,2)</f>
        <v>2562.24</v>
      </c>
    </row>
    <row r="131" spans="1:8" ht="12.75">
      <c r="A131" s="112" t="s">
        <v>163</v>
      </c>
      <c r="B131" s="86">
        <v>50</v>
      </c>
      <c r="C131" s="105" t="s">
        <v>251</v>
      </c>
      <c r="D131" s="115" t="s">
        <v>39</v>
      </c>
      <c r="E131" s="126"/>
      <c r="F131" s="40">
        <v>123.85</v>
      </c>
      <c r="G131" s="28">
        <v>4</v>
      </c>
      <c r="H131" s="28">
        <f>ROUND(G131*F131,2)</f>
        <v>495.4</v>
      </c>
    </row>
    <row r="132" spans="1:8" ht="12.75">
      <c r="A132" s="98"/>
      <c r="B132" s="98"/>
      <c r="C132" s="42" t="s">
        <v>19</v>
      </c>
      <c r="D132" s="106"/>
      <c r="E132" s="106"/>
      <c r="F132" s="107"/>
      <c r="G132" s="128"/>
      <c r="H132" s="60">
        <f>SUM(H129:H131)</f>
        <v>5314.53</v>
      </c>
    </row>
    <row r="133" spans="1:8" ht="12.75">
      <c r="A133" s="98"/>
      <c r="B133" s="98"/>
      <c r="C133" s="42"/>
      <c r="D133" s="106"/>
      <c r="E133" s="106"/>
      <c r="F133" s="107"/>
      <c r="G133" s="170"/>
      <c r="H133" s="48"/>
    </row>
    <row r="134" spans="1:8" ht="12.75">
      <c r="A134" s="98"/>
      <c r="B134" s="98"/>
      <c r="C134" s="129" t="s">
        <v>36</v>
      </c>
      <c r="D134" s="57"/>
      <c r="E134" s="57"/>
      <c r="F134" s="57"/>
      <c r="G134" s="57"/>
      <c r="H134" s="58"/>
    </row>
    <row r="135" spans="1:8" ht="12.75" customHeight="1">
      <c r="A135" s="74" t="s">
        <v>48</v>
      </c>
      <c r="B135" s="74" t="s">
        <v>48</v>
      </c>
      <c r="C135" s="75"/>
      <c r="D135" s="11" t="s">
        <v>49</v>
      </c>
      <c r="E135" s="74" t="s">
        <v>8</v>
      </c>
      <c r="F135" s="130" t="s">
        <v>173</v>
      </c>
      <c r="G135" s="17" t="s">
        <v>409</v>
      </c>
      <c r="H135" s="17"/>
    </row>
    <row r="136" spans="1:8" ht="12.75" customHeight="1">
      <c r="A136" s="77" t="s">
        <v>50</v>
      </c>
      <c r="B136" s="78" t="s">
        <v>51</v>
      </c>
      <c r="C136" s="79" t="s">
        <v>6</v>
      </c>
      <c r="D136" s="11"/>
      <c r="E136" s="77" t="s">
        <v>11</v>
      </c>
      <c r="F136" s="130"/>
      <c r="G136" s="81" t="s">
        <v>12</v>
      </c>
      <c r="H136" s="82" t="s">
        <v>13</v>
      </c>
    </row>
    <row r="137" spans="1:8" ht="12.75">
      <c r="A137" s="83" t="s">
        <v>53</v>
      </c>
      <c r="B137" s="78"/>
      <c r="C137" s="84"/>
      <c r="D137" s="11"/>
      <c r="E137" s="83" t="s">
        <v>14</v>
      </c>
      <c r="F137" s="130"/>
      <c r="G137" s="81"/>
      <c r="H137" s="82"/>
    </row>
    <row r="138" spans="1:8" ht="12.75">
      <c r="A138" s="22" t="s">
        <v>37</v>
      </c>
      <c r="B138" s="22">
        <v>38</v>
      </c>
      <c r="C138" s="87" t="s">
        <v>420</v>
      </c>
      <c r="D138" s="115" t="s">
        <v>39</v>
      </c>
      <c r="E138" s="228">
        <v>1169.49</v>
      </c>
      <c r="F138" s="228">
        <v>1552.49</v>
      </c>
      <c r="G138" s="160">
        <v>2</v>
      </c>
      <c r="H138" s="28">
        <f>ROUND(G138*F138,2)</f>
        <v>3104.98</v>
      </c>
    </row>
    <row r="139" spans="1:8" ht="12.75">
      <c r="A139" s="22" t="s">
        <v>37</v>
      </c>
      <c r="B139" s="22">
        <v>46</v>
      </c>
      <c r="C139" s="87" t="s">
        <v>421</v>
      </c>
      <c r="D139" s="93"/>
      <c r="E139" s="59"/>
      <c r="F139" s="116"/>
      <c r="G139" s="160">
        <v>1</v>
      </c>
      <c r="H139" s="28">
        <f>ROUND(G139*F139,2)</f>
        <v>0</v>
      </c>
    </row>
    <row r="140" spans="1:8" ht="12.75">
      <c r="A140" s="131"/>
      <c r="B140" s="131"/>
      <c r="C140" s="56" t="s">
        <v>19</v>
      </c>
      <c r="D140" s="132"/>
      <c r="E140" s="132"/>
      <c r="F140" s="133"/>
      <c r="G140" s="134"/>
      <c r="H140" s="108">
        <f>SUM(H138:H139)</f>
        <v>3104.98</v>
      </c>
    </row>
    <row r="141" spans="1:8" ht="12.75">
      <c r="A141" s="98"/>
      <c r="B141" s="98"/>
      <c r="C141" s="42"/>
      <c r="D141" s="106"/>
      <c r="E141" s="110"/>
      <c r="F141" s="107"/>
      <c r="G141" s="107"/>
      <c r="H141" s="48"/>
    </row>
    <row r="142" spans="1:8" ht="12.75" customHeight="1">
      <c r="A142" s="74" t="s">
        <v>48</v>
      </c>
      <c r="B142" s="74" t="s">
        <v>48</v>
      </c>
      <c r="C142" s="75"/>
      <c r="D142" s="11" t="s">
        <v>253</v>
      </c>
      <c r="E142" s="74" t="s">
        <v>9</v>
      </c>
      <c r="F142" s="130" t="s">
        <v>9</v>
      </c>
      <c r="G142" s="17" t="s">
        <v>422</v>
      </c>
      <c r="H142" s="17"/>
    </row>
    <row r="143" spans="1:8" ht="12.75" customHeight="1">
      <c r="A143" s="77" t="s">
        <v>50</v>
      </c>
      <c r="B143" s="78" t="s">
        <v>254</v>
      </c>
      <c r="C143" s="79" t="s">
        <v>6</v>
      </c>
      <c r="D143" s="11"/>
      <c r="E143" s="77" t="s">
        <v>52</v>
      </c>
      <c r="F143" s="130" t="s">
        <v>52</v>
      </c>
      <c r="G143" s="81" t="s">
        <v>12</v>
      </c>
      <c r="H143" s="82" t="s">
        <v>13</v>
      </c>
    </row>
    <row r="144" spans="1:8" ht="12.75">
      <c r="A144" s="83" t="s">
        <v>53</v>
      </c>
      <c r="B144" s="78"/>
      <c r="C144" s="84"/>
      <c r="D144" s="11" t="s">
        <v>255</v>
      </c>
      <c r="E144" s="83" t="s">
        <v>14</v>
      </c>
      <c r="F144" s="130"/>
      <c r="G144" s="81"/>
      <c r="H144" s="82"/>
    </row>
    <row r="145" spans="1:8" ht="12.75">
      <c r="A145" s="135"/>
      <c r="B145" s="23">
        <v>5</v>
      </c>
      <c r="C145" s="29" t="s">
        <v>291</v>
      </c>
      <c r="D145" s="30" t="s">
        <v>39</v>
      </c>
      <c r="E145" s="59"/>
      <c r="F145" s="40">
        <v>3000</v>
      </c>
      <c r="G145" s="28">
        <v>1</v>
      </c>
      <c r="H145" s="28">
        <f>ROUND(G145*F145,2)</f>
        <v>3000</v>
      </c>
    </row>
    <row r="146" spans="1:8" ht="12.75">
      <c r="A146" s="135"/>
      <c r="B146" s="23">
        <v>6</v>
      </c>
      <c r="C146" s="29" t="s">
        <v>292</v>
      </c>
      <c r="D146" s="30" t="s">
        <v>39</v>
      </c>
      <c r="E146" s="59"/>
      <c r="F146" s="40">
        <v>142.5</v>
      </c>
      <c r="G146" s="28">
        <v>1</v>
      </c>
      <c r="H146" s="28">
        <f>ROUND(G146*F146,2)</f>
        <v>142.5</v>
      </c>
    </row>
    <row r="147" spans="1:8" ht="12.75">
      <c r="A147" s="135"/>
      <c r="B147" s="23">
        <v>14</v>
      </c>
      <c r="C147" s="29" t="s">
        <v>177</v>
      </c>
      <c r="D147" s="30" t="s">
        <v>39</v>
      </c>
      <c r="E147" s="40"/>
      <c r="F147" s="40">
        <v>282.203333333333</v>
      </c>
      <c r="G147" s="28">
        <v>1</v>
      </c>
      <c r="H147" s="28">
        <f>ROUND(G147*F147,2)</f>
        <v>282.2</v>
      </c>
    </row>
    <row r="148" spans="1:8" ht="12.75">
      <c r="A148" s="135"/>
      <c r="B148" s="23">
        <v>19</v>
      </c>
      <c r="C148" s="29" t="s">
        <v>423</v>
      </c>
      <c r="D148" s="30" t="s">
        <v>39</v>
      </c>
      <c r="E148" s="40"/>
      <c r="F148" s="40">
        <v>1970.67</v>
      </c>
      <c r="G148" s="28"/>
      <c r="H148" s="28">
        <f>ROUND(G148*F148,2)</f>
        <v>0</v>
      </c>
    </row>
    <row r="149" spans="3:8" ht="12.75">
      <c r="C149" s="1" t="s">
        <v>19</v>
      </c>
      <c r="H149" s="229">
        <f>SUM(H145:H148)</f>
        <v>3424.7</v>
      </c>
    </row>
    <row r="150" spans="1:8" ht="12.75">
      <c r="A150" s="98"/>
      <c r="B150" s="98"/>
      <c r="C150" s="42"/>
      <c r="D150" s="106"/>
      <c r="E150" s="110"/>
      <c r="F150" s="107"/>
      <c r="G150" s="107"/>
      <c r="H150" s="48"/>
    </row>
    <row r="151" spans="1:8" ht="12.75">
      <c r="A151" s="98"/>
      <c r="B151" s="98"/>
      <c r="C151" s="42"/>
      <c r="D151" s="106"/>
      <c r="E151" s="106"/>
      <c r="F151" s="107"/>
      <c r="G151" s="107"/>
      <c r="H151" s="48"/>
    </row>
    <row r="152" spans="1:8" ht="12.75" customHeight="1">
      <c r="A152" s="74" t="s">
        <v>48</v>
      </c>
      <c r="B152" s="74" t="s">
        <v>48</v>
      </c>
      <c r="C152" s="75"/>
      <c r="D152" s="11" t="s">
        <v>49</v>
      </c>
      <c r="E152" s="74" t="s">
        <v>8</v>
      </c>
      <c r="F152" s="130" t="s">
        <v>173</v>
      </c>
      <c r="G152" s="17" t="s">
        <v>409</v>
      </c>
      <c r="H152" s="17"/>
    </row>
    <row r="153" spans="1:8" ht="12.75" customHeight="1">
      <c r="A153" s="77" t="s">
        <v>50</v>
      </c>
      <c r="B153" s="78" t="s">
        <v>51</v>
      </c>
      <c r="C153" s="79" t="s">
        <v>6</v>
      </c>
      <c r="D153" s="11"/>
      <c r="E153" s="77" t="s">
        <v>11</v>
      </c>
      <c r="F153" s="130"/>
      <c r="G153" s="81" t="s">
        <v>12</v>
      </c>
      <c r="H153" s="82" t="s">
        <v>13</v>
      </c>
    </row>
    <row r="154" spans="1:8" ht="12.75">
      <c r="A154" s="83" t="s">
        <v>53</v>
      </c>
      <c r="B154" s="78"/>
      <c r="C154" s="84"/>
      <c r="D154" s="11"/>
      <c r="E154" s="83" t="s">
        <v>14</v>
      </c>
      <c r="F154" s="130"/>
      <c r="G154" s="81"/>
      <c r="H154" s="82"/>
    </row>
    <row r="155" spans="1:8" ht="12.75">
      <c r="A155" s="135"/>
      <c r="B155" s="23">
        <v>19</v>
      </c>
      <c r="C155" s="29" t="s">
        <v>180</v>
      </c>
      <c r="D155" s="30" t="s">
        <v>181</v>
      </c>
      <c r="E155" s="40"/>
      <c r="F155" s="40">
        <v>852</v>
      </c>
      <c r="G155" s="28">
        <v>0.82</v>
      </c>
      <c r="H155" s="28">
        <f>ROUND(G155*F155,2)</f>
        <v>698.64</v>
      </c>
    </row>
    <row r="156" spans="1:8" ht="12.75">
      <c r="A156" s="136"/>
      <c r="B156" s="137"/>
      <c r="C156" s="138" t="s">
        <v>19</v>
      </c>
      <c r="D156" s="139"/>
      <c r="E156" s="140"/>
      <c r="F156" s="140"/>
      <c r="G156" s="141"/>
      <c r="H156" s="60">
        <f>SUM(H155)</f>
        <v>698.64</v>
      </c>
    </row>
    <row r="157" spans="1:8" ht="12.75">
      <c r="A157" s="98"/>
      <c r="B157" s="98"/>
      <c r="C157" s="2"/>
      <c r="D157" s="139"/>
      <c r="E157" s="42"/>
      <c r="F157" s="133"/>
      <c r="G157" s="107"/>
      <c r="H157" s="48"/>
    </row>
    <row r="158" spans="1:8" ht="12.75">
      <c r="A158" s="142"/>
      <c r="B158" s="142"/>
      <c r="C158" s="143" t="s">
        <v>182</v>
      </c>
      <c r="D158" s="139"/>
      <c r="E158" s="143"/>
      <c r="F158" s="144"/>
      <c r="G158" s="134"/>
      <c r="H158" s="60">
        <f>H156+H149+H140+H132+H123+H99+H88+H77</f>
        <v>343169.34</v>
      </c>
    </row>
    <row r="159" spans="1:8" ht="12.75">
      <c r="A159" s="131"/>
      <c r="B159" s="131"/>
      <c r="C159" s="56"/>
      <c r="D159" s="139"/>
      <c r="E159" s="132"/>
      <c r="F159" s="132"/>
      <c r="G159" s="107"/>
      <c r="H159" s="48"/>
    </row>
    <row r="160" spans="3:6" ht="12.75" customHeight="1">
      <c r="C160" s="145" t="s">
        <v>184</v>
      </c>
      <c r="D160" s="145"/>
      <c r="E160" s="145"/>
      <c r="F160" s="145"/>
    </row>
    <row r="161" spans="3:6" ht="15.75" customHeight="1">
      <c r="C161" s="145" t="s">
        <v>185</v>
      </c>
      <c r="D161" s="145"/>
      <c r="E161" s="145"/>
      <c r="F161" s="145"/>
    </row>
    <row r="162" spans="3:6" ht="12.75">
      <c r="C162" s="61"/>
      <c r="D162" s="147"/>
      <c r="E162" s="148"/>
      <c r="F162" s="148"/>
    </row>
    <row r="163" spans="3:6" ht="15.75" customHeight="1">
      <c r="C163" s="151" t="s">
        <v>186</v>
      </c>
      <c r="D163" s="151"/>
      <c r="E163" s="151"/>
      <c r="F163" s="151"/>
    </row>
    <row r="164" spans="3:6" ht="12.75">
      <c r="C164" s="99"/>
      <c r="D164" s="153"/>
      <c r="E164" s="154"/>
      <c r="F164" s="154"/>
    </row>
    <row r="165" spans="3:6" ht="15.75" customHeight="1">
      <c r="C165" s="151" t="s">
        <v>187</v>
      </c>
      <c r="D165" s="151"/>
      <c r="E165" s="151"/>
      <c r="F165" s="151"/>
    </row>
    <row r="166" spans="3:6" ht="12.75">
      <c r="C166" s="157"/>
      <c r="D166" s="158"/>
      <c r="E166" s="159"/>
      <c r="F166" s="159"/>
    </row>
    <row r="167" spans="3:6" ht="15.75" customHeight="1">
      <c r="C167" s="145" t="s">
        <v>188</v>
      </c>
      <c r="D167" s="145"/>
      <c r="E167" s="145"/>
      <c r="F167" s="145"/>
    </row>
    <row r="168" spans="3:6" ht="12.75" customHeight="1">
      <c r="C168" s="145" t="s">
        <v>189</v>
      </c>
      <c r="D168" s="145"/>
      <c r="E168" s="145"/>
      <c r="F168" s="145"/>
    </row>
    <row r="169" spans="3:6" ht="12.75">
      <c r="C169" s="61"/>
      <c r="D169" s="147"/>
      <c r="E169" s="148"/>
      <c r="F169" s="148"/>
    </row>
    <row r="170" spans="3:6" ht="15.75" customHeight="1">
      <c r="C170" s="151" t="s">
        <v>190</v>
      </c>
      <c r="D170" s="151"/>
      <c r="E170" s="151"/>
      <c r="F170" s="151"/>
    </row>
    <row r="171" spans="3:6" ht="12.75">
      <c r="C171" s="99"/>
      <c r="D171" s="153"/>
      <c r="E171" s="154"/>
      <c r="F171" s="154"/>
    </row>
    <row r="172" spans="3:6" ht="15.75" customHeight="1">
      <c r="C172" s="151" t="s">
        <v>191</v>
      </c>
      <c r="D172" s="151"/>
      <c r="E172" s="151"/>
      <c r="F172" s="151"/>
    </row>
  </sheetData>
  <sheetProtection selectLockedCells="1" selectUnlockedCells="1"/>
  <mergeCells count="103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F51:F53"/>
    <mergeCell ref="G51:H51"/>
    <mergeCell ref="B52:B53"/>
    <mergeCell ref="G52:G53"/>
    <mergeCell ref="H52:H53"/>
    <mergeCell ref="D81:D83"/>
    <mergeCell ref="F81:F83"/>
    <mergeCell ref="G81:H81"/>
    <mergeCell ref="B82:B83"/>
    <mergeCell ref="G82:G83"/>
    <mergeCell ref="H82:H83"/>
    <mergeCell ref="D92:D94"/>
    <mergeCell ref="F92:F94"/>
    <mergeCell ref="G92:H92"/>
    <mergeCell ref="B93:B94"/>
    <mergeCell ref="G93:G94"/>
    <mergeCell ref="H93:H94"/>
    <mergeCell ref="A100:F100"/>
    <mergeCell ref="D102:D104"/>
    <mergeCell ref="F102:F104"/>
    <mergeCell ref="G102:H102"/>
    <mergeCell ref="B103:B104"/>
    <mergeCell ref="G103:G104"/>
    <mergeCell ref="H103:H104"/>
    <mergeCell ref="D126:D128"/>
    <mergeCell ref="F126:F128"/>
    <mergeCell ref="G126:H126"/>
    <mergeCell ref="B127:B128"/>
    <mergeCell ref="G127:G128"/>
    <mergeCell ref="H127:H128"/>
    <mergeCell ref="D135:D137"/>
    <mergeCell ref="F135:F137"/>
    <mergeCell ref="G135:H135"/>
    <mergeCell ref="B136:B137"/>
    <mergeCell ref="G136:G137"/>
    <mergeCell ref="H136:H137"/>
    <mergeCell ref="D142:D144"/>
    <mergeCell ref="F142:F144"/>
    <mergeCell ref="G142:H142"/>
    <mergeCell ref="B143:B144"/>
    <mergeCell ref="G143:G144"/>
    <mergeCell ref="H143:H144"/>
    <mergeCell ref="D152:D154"/>
    <mergeCell ref="F152:F154"/>
    <mergeCell ref="G152:H152"/>
    <mergeCell ref="B153:B154"/>
    <mergeCell ref="G153:G154"/>
    <mergeCell ref="H153:H154"/>
    <mergeCell ref="C160:F160"/>
    <mergeCell ref="C161:F161"/>
    <mergeCell ref="C163:F163"/>
    <mergeCell ref="C165:F165"/>
    <mergeCell ref="C167:F167"/>
    <mergeCell ref="C168:F168"/>
    <mergeCell ref="C170:F170"/>
    <mergeCell ref="C172:F172"/>
  </mergeCells>
  <printOptions/>
  <pageMargins left="0.7479166666666667" right="0.2361111111111111" top="0.2361111111111111" bottom="0.4326388888888889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37">
      <selection activeCell="F29" sqref="F29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6.57421875" style="1" customWidth="1"/>
    <col min="8" max="8" width="13.71093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424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2.04</v>
      </c>
      <c r="H9" s="28">
        <f>ROUND(F9*G9,2)</f>
        <v>2320.46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1.06</v>
      </c>
      <c r="H10" s="28">
        <f>ROUND(F10*G10,2)</f>
        <v>1494.2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3814.66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424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1.056</v>
      </c>
      <c r="H17" s="28">
        <f>ROUND(F17*G17,2)</f>
        <v>1116.37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1116.37</v>
      </c>
    </row>
    <row r="19" spans="1:8" ht="12.75">
      <c r="A19" s="34"/>
      <c r="B19" s="34"/>
      <c r="C19" s="42"/>
      <c r="D19" s="43"/>
      <c r="E19" s="43"/>
      <c r="F19" s="47"/>
      <c r="G19" s="36"/>
      <c r="H19" s="10"/>
    </row>
    <row r="20" spans="1:8" ht="12.75">
      <c r="A20" s="4" t="s">
        <v>24</v>
      </c>
      <c r="B20" s="5"/>
      <c r="C20" s="6"/>
      <c r="D20" s="7"/>
      <c r="E20" s="7"/>
      <c r="F20" s="49"/>
      <c r="G20" s="36"/>
      <c r="H20" s="10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424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2.112</v>
      </c>
      <c r="H24" s="28">
        <f>ROUND(F24*G24,2)</f>
        <v>3003.03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2.112</v>
      </c>
      <c r="H25" s="28">
        <f>ROUND(F25*G25,2)</f>
        <v>2232.74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5235.77</v>
      </c>
    </row>
    <row r="27" spans="1:8" ht="12.75">
      <c r="A27" s="34"/>
      <c r="B27" s="34"/>
      <c r="C27" s="42"/>
      <c r="D27" s="43"/>
      <c r="E27" s="43"/>
      <c r="F27" s="45"/>
      <c r="G27" s="36"/>
      <c r="H27" s="201"/>
    </row>
    <row r="28" spans="1:8" ht="12.75">
      <c r="A28" s="34"/>
      <c r="B28" s="34"/>
      <c r="C28" s="53" t="s">
        <v>30</v>
      </c>
      <c r="D28" s="54"/>
      <c r="E28" s="54"/>
      <c r="F28" s="45"/>
      <c r="G28" s="176"/>
      <c r="H28" s="10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424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6</v>
      </c>
      <c r="H32" s="28">
        <f>ROUND(F32*G32,2)</f>
        <v>161.76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51">
        <v>2639.46</v>
      </c>
      <c r="G33" s="160">
        <v>0.36</v>
      </c>
      <c r="H33" s="28">
        <f>ROUND(G33*F33,2)</f>
        <v>950.21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1111.97</v>
      </c>
    </row>
    <row r="35" spans="1:8" ht="12.75">
      <c r="A35" s="34"/>
      <c r="B35" s="34"/>
      <c r="C35" s="42"/>
      <c r="D35" s="43"/>
      <c r="E35" s="43"/>
      <c r="F35" s="9"/>
      <c r="G35" s="36"/>
      <c r="H35" s="10"/>
    </row>
    <row r="36" spans="1:8" ht="12.75">
      <c r="A36" s="34"/>
      <c r="B36" s="34"/>
      <c r="C36" s="42"/>
      <c r="D36" s="43"/>
      <c r="E36" s="43"/>
      <c r="F36" s="9"/>
      <c r="G36" s="36"/>
      <c r="H36" s="10"/>
    </row>
    <row r="37" spans="1:8" ht="12.75">
      <c r="A37" s="34"/>
      <c r="B37" s="34"/>
      <c r="C37" s="56" t="s">
        <v>36</v>
      </c>
      <c r="D37" s="57"/>
      <c r="E37" s="57"/>
      <c r="F37" s="57"/>
      <c r="G37" s="177"/>
      <c r="H37" s="17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424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ROUND(F41*G41,2)</f>
        <v>189.24</v>
      </c>
    </row>
    <row r="42" spans="1:8" ht="12.75">
      <c r="A42" s="38" t="s">
        <v>31</v>
      </c>
      <c r="B42" s="23">
        <v>2</v>
      </c>
      <c r="C42" s="23" t="s">
        <v>34</v>
      </c>
      <c r="D42" s="39" t="s">
        <v>35</v>
      </c>
      <c r="E42" s="31"/>
      <c r="F42" s="51">
        <v>2639.46</v>
      </c>
      <c r="G42" s="160">
        <v>0.36</v>
      </c>
      <c r="H42" s="28">
        <f>ROUND(F42*G42,2)</f>
        <v>950.21</v>
      </c>
    </row>
    <row r="43" spans="1:8" ht="12.75">
      <c r="A43" s="34"/>
      <c r="B43" s="34"/>
      <c r="C43" s="42" t="s">
        <v>19</v>
      </c>
      <c r="D43" s="43"/>
      <c r="E43" s="43"/>
      <c r="F43" s="45"/>
      <c r="G43" s="9"/>
      <c r="H43" s="108">
        <f>SUM(H41:H42)</f>
        <v>1139.45</v>
      </c>
    </row>
    <row r="44" spans="1:8" ht="12.75">
      <c r="A44" s="34"/>
      <c r="B44" s="34"/>
      <c r="C44" s="42"/>
      <c r="D44" s="43"/>
      <c r="E44" s="43"/>
      <c r="F44" s="45"/>
      <c r="G44" s="36"/>
      <c r="H44" s="10"/>
    </row>
    <row r="45" spans="1:8" ht="12.75">
      <c r="A45" s="43"/>
      <c r="B45" s="43"/>
      <c r="C45" s="61" t="s">
        <v>43</v>
      </c>
      <c r="D45" s="62"/>
      <c r="E45" s="62"/>
      <c r="F45" s="62"/>
      <c r="G45" s="63"/>
      <c r="H45" s="64">
        <f>H43+H34+H26+H18+H11</f>
        <v>12418.220000000001</v>
      </c>
    </row>
    <row r="47" spans="1:8" ht="12.75">
      <c r="A47" s="3" t="s">
        <v>44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45</v>
      </c>
      <c r="B48" s="3"/>
      <c r="C48" s="3"/>
      <c r="D48" s="3"/>
      <c r="E48" s="3"/>
      <c r="F48" s="3"/>
      <c r="G48" s="65"/>
      <c r="H48" s="66"/>
    </row>
    <row r="49" spans="1:8" ht="12.75">
      <c r="A49" s="3" t="s">
        <v>425</v>
      </c>
      <c r="B49" s="3"/>
      <c r="C49" s="3"/>
      <c r="D49" s="3"/>
      <c r="E49" s="3"/>
      <c r="F49" s="3"/>
      <c r="G49" s="65"/>
      <c r="H49" s="66"/>
    </row>
    <row r="50" spans="1:8" ht="12.75">
      <c r="A50" s="161"/>
      <c r="B50" s="162"/>
      <c r="C50" s="163"/>
      <c r="D50" s="161"/>
      <c r="E50" s="161"/>
      <c r="F50" s="134"/>
      <c r="G50" s="230"/>
      <c r="H50" s="230"/>
    </row>
    <row r="51" spans="1:8" ht="12.75">
      <c r="A51" s="67" t="s">
        <v>47</v>
      </c>
      <c r="B51" s="68"/>
      <c r="C51" s="69"/>
      <c r="D51" s="70"/>
      <c r="E51" s="70"/>
      <c r="F51" s="71"/>
      <c r="G51" s="72"/>
      <c r="H51" s="73"/>
    </row>
    <row r="52" spans="1:8" ht="13.5" customHeight="1">
      <c r="A52" s="74" t="s">
        <v>48</v>
      </c>
      <c r="B52" s="74" t="s">
        <v>48</v>
      </c>
      <c r="C52" s="75"/>
      <c r="D52" s="11" t="s">
        <v>49</v>
      </c>
      <c r="E52" s="74" t="s">
        <v>8</v>
      </c>
      <c r="F52" s="76" t="s">
        <v>9</v>
      </c>
      <c r="G52" s="17" t="s">
        <v>424</v>
      </c>
      <c r="H52" s="17"/>
    </row>
    <row r="53" spans="1:8" ht="12.75" customHeight="1">
      <c r="A53" s="77" t="s">
        <v>50</v>
      </c>
      <c r="B53" s="78" t="s">
        <v>51</v>
      </c>
      <c r="C53" s="79" t="s">
        <v>6</v>
      </c>
      <c r="D53" s="11"/>
      <c r="E53" s="77" t="s">
        <v>11</v>
      </c>
      <c r="F53" s="80" t="s">
        <v>52</v>
      </c>
      <c r="G53" s="81" t="s">
        <v>12</v>
      </c>
      <c r="H53" s="82" t="s">
        <v>13</v>
      </c>
    </row>
    <row r="54" spans="1:8" ht="12.75">
      <c r="A54" s="83" t="s">
        <v>53</v>
      </c>
      <c r="B54" s="78"/>
      <c r="C54" s="84"/>
      <c r="D54" s="11"/>
      <c r="E54" s="83" t="s">
        <v>14</v>
      </c>
      <c r="F54" s="85"/>
      <c r="G54" s="81"/>
      <c r="H54" s="82"/>
    </row>
    <row r="55" spans="1:8" ht="12.75">
      <c r="A55" s="22" t="s">
        <v>15</v>
      </c>
      <c r="B55" s="86"/>
      <c r="C55" s="87" t="s">
        <v>54</v>
      </c>
      <c r="D55" s="88" t="s">
        <v>55</v>
      </c>
      <c r="E55" s="31"/>
      <c r="F55" s="31"/>
      <c r="G55" s="28">
        <v>0</v>
      </c>
      <c r="H55" s="28">
        <v>0</v>
      </c>
    </row>
    <row r="56" spans="1:8" ht="12.75">
      <c r="A56" s="22" t="s">
        <v>15</v>
      </c>
      <c r="B56" s="86">
        <v>15</v>
      </c>
      <c r="C56" s="89" t="s">
        <v>56</v>
      </c>
      <c r="D56" s="88"/>
      <c r="E56" s="31">
        <v>47.94</v>
      </c>
      <c r="F56" s="90">
        <v>589.9813763839999</v>
      </c>
      <c r="G56" s="28">
        <v>5</v>
      </c>
      <c r="H56" s="28">
        <f>ROUND(F56*G56,2)</f>
        <v>2949.91</v>
      </c>
    </row>
    <row r="57" spans="1:8" ht="12.75">
      <c r="A57" s="22" t="s">
        <v>15</v>
      </c>
      <c r="B57" s="86">
        <v>16</v>
      </c>
      <c r="C57" s="89" t="s">
        <v>57</v>
      </c>
      <c r="D57" s="88"/>
      <c r="E57" s="31">
        <v>60.97</v>
      </c>
      <c r="F57" s="90">
        <v>631.2994127360001</v>
      </c>
      <c r="G57" s="28">
        <v>19</v>
      </c>
      <c r="H57" s="28">
        <f>ROUND(F57*G57,2)</f>
        <v>11994.69</v>
      </c>
    </row>
    <row r="58" spans="1:8" ht="12.75">
      <c r="A58" s="22" t="s">
        <v>15</v>
      </c>
      <c r="B58" s="86">
        <v>17</v>
      </c>
      <c r="C58" s="89" t="s">
        <v>58</v>
      </c>
      <c r="D58" s="88"/>
      <c r="E58" s="31">
        <v>82.53</v>
      </c>
      <c r="F58" s="90">
        <v>684.5120802560001</v>
      </c>
      <c r="G58" s="28">
        <v>6</v>
      </c>
      <c r="H58" s="28">
        <f>ROUND(F58*G58,2)</f>
        <v>4107.07</v>
      </c>
    </row>
    <row r="59" spans="1:8" ht="12.75">
      <c r="A59" s="22" t="s">
        <v>15</v>
      </c>
      <c r="B59" s="86"/>
      <c r="C59" s="87" t="s">
        <v>67</v>
      </c>
      <c r="D59" s="88" t="s">
        <v>55</v>
      </c>
      <c r="E59" s="31"/>
      <c r="F59" s="31"/>
      <c r="G59" s="26"/>
      <c r="H59" s="121"/>
    </row>
    <row r="60" spans="1:8" ht="12.75">
      <c r="A60" s="22" t="s">
        <v>15</v>
      </c>
      <c r="B60" s="86">
        <v>34</v>
      </c>
      <c r="C60" s="89" t="s">
        <v>66</v>
      </c>
      <c r="D60" s="88"/>
      <c r="E60" s="31">
        <v>308.32</v>
      </c>
      <c r="F60" s="90">
        <v>976.9461832000001</v>
      </c>
      <c r="G60" s="28">
        <v>2</v>
      </c>
      <c r="H60" s="28">
        <f>ROUND(F60*G60,2)</f>
        <v>1953.89</v>
      </c>
    </row>
    <row r="61" spans="1:8" ht="12.75">
      <c r="A61" s="22" t="s">
        <v>15</v>
      </c>
      <c r="B61" s="86">
        <v>35</v>
      </c>
      <c r="C61" s="87" t="s">
        <v>68</v>
      </c>
      <c r="D61" s="88" t="s">
        <v>69</v>
      </c>
      <c r="E61" s="31">
        <v>13.1</v>
      </c>
      <c r="F61" s="90">
        <v>148.86607922</v>
      </c>
      <c r="G61" s="28">
        <v>4</v>
      </c>
      <c r="H61" s="28">
        <f>ROUND(F61*G61,2)</f>
        <v>595.46</v>
      </c>
    </row>
    <row r="62" spans="1:8" ht="12.75">
      <c r="A62" s="22" t="s">
        <v>15</v>
      </c>
      <c r="B62" s="86"/>
      <c r="C62" s="87" t="s">
        <v>70</v>
      </c>
      <c r="D62" s="88" t="s">
        <v>71</v>
      </c>
      <c r="E62" s="31"/>
      <c r="F62" s="31"/>
      <c r="G62" s="26"/>
      <c r="H62" s="121"/>
    </row>
    <row r="63" spans="1:8" ht="12.75">
      <c r="A63" s="22" t="s">
        <v>15</v>
      </c>
      <c r="B63" s="86">
        <v>40</v>
      </c>
      <c r="C63" s="89" t="s">
        <v>72</v>
      </c>
      <c r="D63" s="88"/>
      <c r="E63" s="31">
        <v>70.92</v>
      </c>
      <c r="F63" s="90">
        <v>217.09327922</v>
      </c>
      <c r="G63" s="28">
        <v>3</v>
      </c>
      <c r="H63" s="28">
        <f>ROUND(F63*G63,2)</f>
        <v>651.28</v>
      </c>
    </row>
    <row r="64" spans="1:8" ht="12.75">
      <c r="A64" s="22" t="s">
        <v>15</v>
      </c>
      <c r="B64" s="86"/>
      <c r="C64" s="87" t="s">
        <v>73</v>
      </c>
      <c r="D64" s="88" t="s">
        <v>33</v>
      </c>
      <c r="E64" s="31"/>
      <c r="F64" s="31"/>
      <c r="G64" s="26"/>
      <c r="H64" s="121"/>
    </row>
    <row r="65" spans="1:8" ht="12.75">
      <c r="A65" s="22" t="s">
        <v>15</v>
      </c>
      <c r="B65" s="86">
        <v>48</v>
      </c>
      <c r="C65" s="89" t="s">
        <v>75</v>
      </c>
      <c r="D65" s="88"/>
      <c r="E65" s="31">
        <v>1773.27</v>
      </c>
      <c r="F65" s="90">
        <v>2838.925960704</v>
      </c>
      <c r="G65" s="28">
        <v>1</v>
      </c>
      <c r="H65" s="28">
        <f aca="true" t="shared" si="0" ref="H65:H78">ROUND(F65*G65,2)</f>
        <v>2838.93</v>
      </c>
    </row>
    <row r="66" spans="1:8" ht="12.75">
      <c r="A66" s="22" t="s">
        <v>15</v>
      </c>
      <c r="B66" s="86">
        <v>53</v>
      </c>
      <c r="C66" s="87" t="s">
        <v>78</v>
      </c>
      <c r="D66" s="88" t="s">
        <v>33</v>
      </c>
      <c r="E66" s="31">
        <v>92.22</v>
      </c>
      <c r="F66" s="90">
        <v>237.400690416</v>
      </c>
      <c r="G66" s="28">
        <v>8</v>
      </c>
      <c r="H66" s="28">
        <f t="shared" si="0"/>
        <v>1899.21</v>
      </c>
    </row>
    <row r="67" spans="1:8" ht="12.75">
      <c r="A67" s="22" t="s">
        <v>15</v>
      </c>
      <c r="B67" s="86">
        <v>54</v>
      </c>
      <c r="C67" s="87" t="s">
        <v>79</v>
      </c>
      <c r="D67" s="88" t="s">
        <v>33</v>
      </c>
      <c r="E67" s="31">
        <v>245.01</v>
      </c>
      <c r="F67" s="90">
        <v>417.69189041600004</v>
      </c>
      <c r="G67" s="28">
        <v>16</v>
      </c>
      <c r="H67" s="28">
        <f t="shared" si="0"/>
        <v>6683.07</v>
      </c>
    </row>
    <row r="68" spans="1:8" ht="12.75">
      <c r="A68" s="38" t="s">
        <v>15</v>
      </c>
      <c r="B68" s="86">
        <v>66</v>
      </c>
      <c r="C68" s="87" t="s">
        <v>84</v>
      </c>
      <c r="D68" s="88" t="s">
        <v>33</v>
      </c>
      <c r="E68" s="31">
        <v>21.59</v>
      </c>
      <c r="F68" s="90">
        <v>116.40959925199999</v>
      </c>
      <c r="G68" s="28">
        <v>13</v>
      </c>
      <c r="H68" s="28">
        <f t="shared" si="0"/>
        <v>1513.32</v>
      </c>
    </row>
    <row r="69" spans="1:8" ht="12.75">
      <c r="A69" s="38" t="s">
        <v>15</v>
      </c>
      <c r="B69" s="92">
        <v>67</v>
      </c>
      <c r="C69" s="87" t="s">
        <v>85</v>
      </c>
      <c r="D69" s="88" t="s">
        <v>33</v>
      </c>
      <c r="E69" s="31">
        <v>11.31</v>
      </c>
      <c r="F69" s="90">
        <v>48.59463285600002</v>
      </c>
      <c r="G69" s="28">
        <v>21</v>
      </c>
      <c r="H69" s="28">
        <f t="shared" si="0"/>
        <v>1020.49</v>
      </c>
    </row>
    <row r="70" spans="1:8" ht="12.75">
      <c r="A70" s="38" t="s">
        <v>15</v>
      </c>
      <c r="B70" s="86">
        <v>78</v>
      </c>
      <c r="C70" s="87" t="s">
        <v>86</v>
      </c>
      <c r="D70" s="88" t="s">
        <v>87</v>
      </c>
      <c r="E70" s="31">
        <v>8.61</v>
      </c>
      <c r="F70" s="90">
        <v>44.460143228</v>
      </c>
      <c r="G70" s="28">
        <v>1</v>
      </c>
      <c r="H70" s="28">
        <f t="shared" si="0"/>
        <v>44.46</v>
      </c>
    </row>
    <row r="71" spans="1:8" ht="12.75">
      <c r="A71" s="38" t="s">
        <v>15</v>
      </c>
      <c r="B71" s="86">
        <v>90</v>
      </c>
      <c r="C71" s="87" t="s">
        <v>90</v>
      </c>
      <c r="D71" s="93" t="s">
        <v>91</v>
      </c>
      <c r="E71" s="59">
        <v>140.87</v>
      </c>
      <c r="F71" s="90">
        <v>544.032750904</v>
      </c>
      <c r="G71" s="28">
        <v>3</v>
      </c>
      <c r="H71" s="28">
        <f t="shared" si="0"/>
        <v>1632.1</v>
      </c>
    </row>
    <row r="72" spans="1:8" ht="12.75">
      <c r="A72" s="38" t="s">
        <v>15</v>
      </c>
      <c r="B72" s="92">
        <v>91</v>
      </c>
      <c r="C72" s="87" t="s">
        <v>92</v>
      </c>
      <c r="D72" s="93" t="s">
        <v>41</v>
      </c>
      <c r="E72" s="59"/>
      <c r="F72" s="90">
        <v>99.50326330000001</v>
      </c>
      <c r="G72" s="28">
        <v>8</v>
      </c>
      <c r="H72" s="28">
        <f t="shared" si="0"/>
        <v>796.03</v>
      </c>
    </row>
    <row r="73" spans="1:8" ht="12.75">
      <c r="A73" s="38" t="s">
        <v>96</v>
      </c>
      <c r="B73" s="94">
        <v>111</v>
      </c>
      <c r="C73" s="29" t="s">
        <v>99</v>
      </c>
      <c r="D73" s="30" t="s">
        <v>100</v>
      </c>
      <c r="E73" s="95"/>
      <c r="F73" s="90"/>
      <c r="G73" s="28">
        <v>0</v>
      </c>
      <c r="H73" s="28">
        <f t="shared" si="0"/>
        <v>0</v>
      </c>
    </row>
    <row r="74" spans="1:8" ht="12.75">
      <c r="A74" s="38" t="s">
        <v>96</v>
      </c>
      <c r="B74" s="94">
        <v>112</v>
      </c>
      <c r="C74" s="96" t="s">
        <v>101</v>
      </c>
      <c r="D74" s="30" t="s">
        <v>102</v>
      </c>
      <c r="E74" s="95">
        <v>12.03</v>
      </c>
      <c r="F74" s="90">
        <v>127.68838868200002</v>
      </c>
      <c r="G74" s="28">
        <v>7</v>
      </c>
      <c r="H74" s="28">
        <f t="shared" si="0"/>
        <v>893.82</v>
      </c>
    </row>
    <row r="75" spans="1:8" ht="12.75">
      <c r="A75" s="38" t="s">
        <v>96</v>
      </c>
      <c r="B75" s="94"/>
      <c r="C75" s="29" t="s">
        <v>103</v>
      </c>
      <c r="D75" s="30"/>
      <c r="E75" s="95"/>
      <c r="F75" s="95">
        <v>206.96678766400004</v>
      </c>
      <c r="G75" s="28">
        <v>135.26</v>
      </c>
      <c r="H75" s="28">
        <f t="shared" si="0"/>
        <v>27994.33</v>
      </c>
    </row>
    <row r="76" spans="1:8" ht="12.75">
      <c r="A76" s="38" t="s">
        <v>96</v>
      </c>
      <c r="B76" s="94">
        <v>116</v>
      </c>
      <c r="C76" s="29" t="s">
        <v>104</v>
      </c>
      <c r="D76" s="30" t="s">
        <v>102</v>
      </c>
      <c r="E76" s="95">
        <v>4.24</v>
      </c>
      <c r="F76" s="90">
        <v>0</v>
      </c>
      <c r="G76" s="28">
        <v>0</v>
      </c>
      <c r="H76" s="28">
        <f t="shared" si="0"/>
        <v>0</v>
      </c>
    </row>
    <row r="77" spans="1:8" ht="12.75">
      <c r="A77" s="38" t="s">
        <v>96</v>
      </c>
      <c r="B77" s="94"/>
      <c r="C77" s="96" t="s">
        <v>105</v>
      </c>
      <c r="D77" s="30" t="s">
        <v>230</v>
      </c>
      <c r="E77" s="95"/>
      <c r="F77" s="95">
        <v>58.49499553400001</v>
      </c>
      <c r="G77" s="28">
        <v>6</v>
      </c>
      <c r="H77" s="28">
        <f t="shared" si="0"/>
        <v>350.97</v>
      </c>
    </row>
    <row r="78" spans="1:8" ht="12.75">
      <c r="A78" s="38" t="s">
        <v>96</v>
      </c>
      <c r="B78" s="94">
        <v>117</v>
      </c>
      <c r="C78" s="96" t="s">
        <v>106</v>
      </c>
      <c r="D78" s="30"/>
      <c r="E78" s="95">
        <v>4.24</v>
      </c>
      <c r="F78" s="90">
        <v>46.970225212</v>
      </c>
      <c r="G78" s="28">
        <v>3</v>
      </c>
      <c r="H78" s="28">
        <f t="shared" si="0"/>
        <v>140.91</v>
      </c>
    </row>
    <row r="79" spans="1:8" ht="12.75">
      <c r="A79" s="97"/>
      <c r="B79" s="98"/>
      <c r="C79" s="99"/>
      <c r="D79" s="100"/>
      <c r="E79" s="2"/>
      <c r="F79" s="40"/>
      <c r="G79" s="101"/>
      <c r="H79" s="37">
        <f>SUM(H56:H78)</f>
        <v>68059.94</v>
      </c>
    </row>
    <row r="80" spans="1:8" ht="12.75">
      <c r="A80" s="97"/>
      <c r="B80" s="98"/>
      <c r="C80" s="35"/>
      <c r="D80" s="100"/>
      <c r="E80" s="2"/>
      <c r="F80" s="2"/>
      <c r="G80" s="101"/>
      <c r="H80" s="10"/>
    </row>
    <row r="81" spans="1:8" ht="12.75">
      <c r="A81" s="97"/>
      <c r="B81" s="98"/>
      <c r="C81" s="179"/>
      <c r="D81" s="98"/>
      <c r="E81" s="2"/>
      <c r="F81" s="2"/>
      <c r="G81" s="177"/>
      <c r="H81" s="178"/>
    </row>
    <row r="82" spans="1:8" ht="12.75">
      <c r="A82" s="67" t="s">
        <v>122</v>
      </c>
      <c r="B82" s="68"/>
      <c r="C82" s="69"/>
      <c r="D82" s="70"/>
      <c r="E82" s="70"/>
      <c r="F82" s="109"/>
      <c r="G82" s="110"/>
      <c r="H82" s="111"/>
    </row>
    <row r="83" spans="1:8" ht="13.5" customHeight="1">
      <c r="A83" s="74" t="s">
        <v>48</v>
      </c>
      <c r="B83" s="74" t="s">
        <v>48</v>
      </c>
      <c r="C83" s="75"/>
      <c r="D83" s="11" t="s">
        <v>49</v>
      </c>
      <c r="E83" s="74" t="s">
        <v>8</v>
      </c>
      <c r="F83" s="102" t="s">
        <v>9</v>
      </c>
      <c r="G83" s="17" t="s">
        <v>424</v>
      </c>
      <c r="H83" s="17"/>
    </row>
    <row r="84" spans="1:8" ht="12.75" customHeight="1">
      <c r="A84" s="77" t="s">
        <v>50</v>
      </c>
      <c r="B84" s="78" t="s">
        <v>51</v>
      </c>
      <c r="C84" s="79" t="s">
        <v>6</v>
      </c>
      <c r="D84" s="11"/>
      <c r="E84" s="77" t="s">
        <v>11</v>
      </c>
      <c r="F84" s="103" t="s">
        <v>52</v>
      </c>
      <c r="G84" s="81" t="s">
        <v>12</v>
      </c>
      <c r="H84" s="82" t="s">
        <v>13</v>
      </c>
    </row>
    <row r="85" spans="1:8" ht="12.75">
      <c r="A85" s="83" t="s">
        <v>53</v>
      </c>
      <c r="B85" s="78"/>
      <c r="C85" s="84"/>
      <c r="D85" s="11"/>
      <c r="E85" s="83" t="s">
        <v>14</v>
      </c>
      <c r="F85" s="104"/>
      <c r="G85" s="81"/>
      <c r="H85" s="82"/>
    </row>
    <row r="86" spans="1:8" ht="12.75">
      <c r="A86" s="112" t="s">
        <v>25</v>
      </c>
      <c r="B86" s="113">
        <v>1</v>
      </c>
      <c r="C86" s="87" t="s">
        <v>244</v>
      </c>
      <c r="D86" s="88" t="s">
        <v>217</v>
      </c>
      <c r="E86" s="31">
        <v>35.71</v>
      </c>
      <c r="F86" s="31">
        <v>187.339250834</v>
      </c>
      <c r="G86" s="28">
        <v>1</v>
      </c>
      <c r="H86" s="28">
        <f aca="true" t="shared" si="1" ref="H86:H95">ROUND(F86*G86,2)</f>
        <v>187.34</v>
      </c>
    </row>
    <row r="87" spans="1:8" ht="12.75">
      <c r="A87" s="112" t="s">
        <v>25</v>
      </c>
      <c r="B87" s="113">
        <v>17</v>
      </c>
      <c r="C87" s="87" t="s">
        <v>206</v>
      </c>
      <c r="D87" s="167" t="s">
        <v>207</v>
      </c>
      <c r="E87" s="31">
        <v>36.95</v>
      </c>
      <c r="F87" s="31">
        <v>87.571075448</v>
      </c>
      <c r="G87" s="28">
        <v>10.8</v>
      </c>
      <c r="H87" s="28">
        <f t="shared" si="1"/>
        <v>945.77</v>
      </c>
    </row>
    <row r="88" spans="1:8" ht="12.75">
      <c r="A88" s="112" t="s">
        <v>25</v>
      </c>
      <c r="B88" s="113">
        <v>38</v>
      </c>
      <c r="C88" s="87" t="s">
        <v>208</v>
      </c>
      <c r="D88" s="88" t="s">
        <v>209</v>
      </c>
      <c r="E88" s="31">
        <v>243.03</v>
      </c>
      <c r="F88" s="31">
        <v>993.442405288</v>
      </c>
      <c r="G88" s="28">
        <v>1</v>
      </c>
      <c r="H88" s="28">
        <f t="shared" si="1"/>
        <v>993.44</v>
      </c>
    </row>
    <row r="89" spans="1:8" ht="12.75">
      <c r="A89" s="112" t="s">
        <v>25</v>
      </c>
      <c r="B89" s="113">
        <v>48</v>
      </c>
      <c r="C89" s="87" t="s">
        <v>212</v>
      </c>
      <c r="D89" s="88" t="s">
        <v>126</v>
      </c>
      <c r="E89" s="31">
        <v>103.72</v>
      </c>
      <c r="F89" s="31">
        <v>142.19772532000002</v>
      </c>
      <c r="G89" s="28">
        <v>1.2</v>
      </c>
      <c r="H89" s="28">
        <f t="shared" si="1"/>
        <v>170.64</v>
      </c>
    </row>
    <row r="90" spans="1:8" ht="12.75">
      <c r="A90" s="112" t="s">
        <v>25</v>
      </c>
      <c r="B90" s="114"/>
      <c r="C90" s="87" t="s">
        <v>127</v>
      </c>
      <c r="D90" s="88"/>
      <c r="E90" s="40"/>
      <c r="F90" s="40"/>
      <c r="G90" s="28">
        <v>0</v>
      </c>
      <c r="H90" s="28">
        <f t="shared" si="1"/>
        <v>0</v>
      </c>
    </row>
    <row r="91" spans="1:8" ht="12.75">
      <c r="A91" s="112" t="s">
        <v>25</v>
      </c>
      <c r="B91" s="113">
        <v>58</v>
      </c>
      <c r="C91" s="89" t="s">
        <v>128</v>
      </c>
      <c r="D91" s="88" t="s">
        <v>129</v>
      </c>
      <c r="E91" s="40">
        <v>26.25</v>
      </c>
      <c r="F91" s="40">
        <v>155.75573747800001</v>
      </c>
      <c r="G91" s="28">
        <v>1</v>
      </c>
      <c r="H91" s="28">
        <f t="shared" si="1"/>
        <v>155.76</v>
      </c>
    </row>
    <row r="92" spans="1:8" ht="12.75">
      <c r="A92" s="112" t="s">
        <v>25</v>
      </c>
      <c r="B92" s="113">
        <v>61</v>
      </c>
      <c r="C92" s="89" t="s">
        <v>130</v>
      </c>
      <c r="D92" s="88" t="s">
        <v>129</v>
      </c>
      <c r="E92" s="40">
        <v>43.43</v>
      </c>
      <c r="F92" s="40">
        <v>106.94960504</v>
      </c>
      <c r="G92" s="28">
        <v>1</v>
      </c>
      <c r="H92" s="28">
        <f t="shared" si="1"/>
        <v>106.95</v>
      </c>
    </row>
    <row r="93" spans="1:8" ht="12.75">
      <c r="A93" s="112" t="s">
        <v>25</v>
      </c>
      <c r="B93" s="91">
        <v>137</v>
      </c>
      <c r="C93" s="105" t="s">
        <v>218</v>
      </c>
      <c r="D93" s="88" t="s">
        <v>219</v>
      </c>
      <c r="E93" s="31"/>
      <c r="F93" s="31">
        <v>16.591121344</v>
      </c>
      <c r="G93" s="28">
        <v>17</v>
      </c>
      <c r="H93" s="28">
        <f t="shared" si="1"/>
        <v>282.05</v>
      </c>
    </row>
    <row r="94" spans="1:8" ht="12.75">
      <c r="A94" s="112" t="s">
        <v>25</v>
      </c>
      <c r="B94" s="91">
        <v>138</v>
      </c>
      <c r="C94" s="105" t="s">
        <v>220</v>
      </c>
      <c r="D94" s="88" t="s">
        <v>221</v>
      </c>
      <c r="E94" s="31">
        <v>37.84</v>
      </c>
      <c r="F94" s="31">
        <v>88.48777544800002</v>
      </c>
      <c r="G94" s="28">
        <v>17</v>
      </c>
      <c r="H94" s="28">
        <f t="shared" si="1"/>
        <v>1504.29</v>
      </c>
    </row>
    <row r="95" spans="1:8" ht="12.75">
      <c r="A95" s="112" t="s">
        <v>139</v>
      </c>
      <c r="B95" s="91">
        <v>142</v>
      </c>
      <c r="C95" s="105" t="s">
        <v>397</v>
      </c>
      <c r="D95" s="88" t="s">
        <v>219</v>
      </c>
      <c r="E95" s="31">
        <v>194.74</v>
      </c>
      <c r="F95" s="31">
        <v>453.04</v>
      </c>
      <c r="G95" s="160">
        <v>36</v>
      </c>
      <c r="H95" s="160">
        <f t="shared" si="1"/>
        <v>16309.44</v>
      </c>
    </row>
    <row r="96" spans="1:10" ht="12.75">
      <c r="A96" s="100"/>
      <c r="B96" s="98"/>
      <c r="C96" s="42"/>
      <c r="D96" s="106"/>
      <c r="E96" s="2"/>
      <c r="F96" s="2"/>
      <c r="G96" s="107"/>
      <c r="H96" s="108">
        <f>SUM(H86:H95)</f>
        <v>20655.68</v>
      </c>
      <c r="J96" s="169"/>
    </row>
    <row r="97" spans="1:8" ht="12.75">
      <c r="A97"/>
      <c r="B97"/>
      <c r="C97"/>
      <c r="D97"/>
      <c r="E97"/>
      <c r="F97" s="2"/>
      <c r="G97"/>
      <c r="H97"/>
    </row>
    <row r="98" spans="1:8" ht="12.75">
      <c r="A98" s="98"/>
      <c r="B98" s="98"/>
      <c r="C98" s="118" t="s">
        <v>30</v>
      </c>
      <c r="D98" s="119"/>
      <c r="E98" s="2"/>
      <c r="F98" s="2"/>
      <c r="G98" s="120"/>
      <c r="H98" s="111"/>
    </row>
    <row r="99" spans="1:8" ht="13.5" customHeight="1">
      <c r="A99" s="74" t="s">
        <v>48</v>
      </c>
      <c r="B99" s="74" t="s">
        <v>48</v>
      </c>
      <c r="C99" s="75"/>
      <c r="D99" s="11" t="s">
        <v>49</v>
      </c>
      <c r="E99" s="74" t="s">
        <v>8</v>
      </c>
      <c r="F99" s="102" t="s">
        <v>9</v>
      </c>
      <c r="G99" s="17" t="s">
        <v>424</v>
      </c>
      <c r="H99" s="17"/>
    </row>
    <row r="100" spans="1:8" ht="12.75" customHeight="1">
      <c r="A100" s="77" t="s">
        <v>50</v>
      </c>
      <c r="B100" s="78" t="s">
        <v>51</v>
      </c>
      <c r="C100" s="79" t="s">
        <v>6</v>
      </c>
      <c r="D100" s="11"/>
      <c r="E100" s="77" t="s">
        <v>11</v>
      </c>
      <c r="F100" s="103" t="s">
        <v>52</v>
      </c>
      <c r="G100" s="81" t="s">
        <v>12</v>
      </c>
      <c r="H100" s="82" t="s">
        <v>13</v>
      </c>
    </row>
    <row r="101" spans="1:8" ht="12.75">
      <c r="A101" s="83" t="s">
        <v>53</v>
      </c>
      <c r="B101" s="78"/>
      <c r="C101" s="84"/>
      <c r="D101" s="11"/>
      <c r="E101" s="83" t="s">
        <v>14</v>
      </c>
      <c r="F101" s="104"/>
      <c r="G101" s="81"/>
      <c r="H101" s="82"/>
    </row>
    <row r="102" spans="1:8" ht="12.75">
      <c r="A102" s="112" t="s">
        <v>31</v>
      </c>
      <c r="B102" s="113"/>
      <c r="C102" s="87" t="s">
        <v>140</v>
      </c>
      <c r="D102" s="88"/>
      <c r="E102" s="31"/>
      <c r="F102" s="31"/>
      <c r="G102" s="26"/>
      <c r="H102" s="121"/>
    </row>
    <row r="103" spans="1:8" ht="12.75">
      <c r="A103" s="112" t="s">
        <v>31</v>
      </c>
      <c r="B103" s="113">
        <v>1</v>
      </c>
      <c r="C103" s="89" t="s">
        <v>141</v>
      </c>
      <c r="D103" s="88" t="s">
        <v>142</v>
      </c>
      <c r="E103" s="31">
        <v>61.99</v>
      </c>
      <c r="F103" s="31">
        <v>121.02360538</v>
      </c>
      <c r="G103" s="28">
        <v>5</v>
      </c>
      <c r="H103" s="28">
        <f aca="true" t="shared" si="2" ref="H103:H110">ROUND(F103*G103,2)</f>
        <v>605.12</v>
      </c>
    </row>
    <row r="104" spans="1:8" ht="12.75">
      <c r="A104" s="112" t="s">
        <v>31</v>
      </c>
      <c r="B104" s="113">
        <v>5</v>
      </c>
      <c r="C104" s="87" t="s">
        <v>146</v>
      </c>
      <c r="D104" s="88" t="s">
        <v>33</v>
      </c>
      <c r="E104" s="31">
        <v>112.91</v>
      </c>
      <c r="F104" s="31">
        <v>358.333499442</v>
      </c>
      <c r="G104" s="28">
        <v>1</v>
      </c>
      <c r="H104" s="28">
        <f t="shared" si="2"/>
        <v>358.33</v>
      </c>
    </row>
    <row r="105" spans="1:8" ht="12.75">
      <c r="A105" s="112" t="s">
        <v>31</v>
      </c>
      <c r="B105" s="113">
        <v>10</v>
      </c>
      <c r="C105" s="87" t="s">
        <v>150</v>
      </c>
      <c r="D105" s="88" t="s">
        <v>151</v>
      </c>
      <c r="E105" s="31">
        <v>243.51</v>
      </c>
      <c r="F105" s="31">
        <v>382.31528237400005</v>
      </c>
      <c r="G105" s="28">
        <v>2</v>
      </c>
      <c r="H105" s="28">
        <f t="shared" si="2"/>
        <v>764.63</v>
      </c>
    </row>
    <row r="106" spans="1:8" ht="12.75">
      <c r="A106" s="112" t="s">
        <v>31</v>
      </c>
      <c r="B106" s="113">
        <v>13</v>
      </c>
      <c r="C106" s="87" t="s">
        <v>426</v>
      </c>
      <c r="D106" s="88" t="s">
        <v>427</v>
      </c>
      <c r="E106" s="31">
        <v>971.51</v>
      </c>
      <c r="F106" s="31">
        <v>1160.7422350640002</v>
      </c>
      <c r="G106" s="28">
        <v>2</v>
      </c>
      <c r="H106" s="28">
        <f t="shared" si="2"/>
        <v>2321.48</v>
      </c>
    </row>
    <row r="107" spans="1:8" ht="12.75">
      <c r="A107" s="112" t="s">
        <v>31</v>
      </c>
      <c r="B107" s="113">
        <v>16</v>
      </c>
      <c r="C107" s="87" t="s">
        <v>154</v>
      </c>
      <c r="D107" s="122" t="s">
        <v>33</v>
      </c>
      <c r="E107" s="40">
        <v>3991.38</v>
      </c>
      <c r="F107" s="123">
        <v>741.3549730940001</v>
      </c>
      <c r="G107" s="28">
        <v>36</v>
      </c>
      <c r="H107" s="28">
        <f t="shared" si="2"/>
        <v>26688.78</v>
      </c>
    </row>
    <row r="108" spans="1:8" ht="12.75">
      <c r="A108" s="112" t="s">
        <v>31</v>
      </c>
      <c r="B108" s="113">
        <v>19</v>
      </c>
      <c r="C108" s="87" t="s">
        <v>224</v>
      </c>
      <c r="D108" s="88" t="s">
        <v>33</v>
      </c>
      <c r="E108" s="26">
        <v>154.06</v>
      </c>
      <c r="F108" s="31">
        <v>179.645565306</v>
      </c>
      <c r="G108" s="28">
        <v>1</v>
      </c>
      <c r="H108" s="28">
        <f t="shared" si="2"/>
        <v>179.65</v>
      </c>
    </row>
    <row r="109" spans="1:8" ht="12.75">
      <c r="A109" s="112" t="s">
        <v>31</v>
      </c>
      <c r="B109" s="113">
        <v>20</v>
      </c>
      <c r="C109" s="87" t="s">
        <v>158</v>
      </c>
      <c r="D109" s="88" t="s">
        <v>33</v>
      </c>
      <c r="E109" s="26">
        <v>9.62</v>
      </c>
      <c r="F109" s="31">
        <v>30.872365306</v>
      </c>
      <c r="G109" s="28">
        <v>43</v>
      </c>
      <c r="H109" s="28">
        <f t="shared" si="2"/>
        <v>1327.51</v>
      </c>
    </row>
    <row r="110" spans="1:8" ht="12.75">
      <c r="A110" s="112" t="s">
        <v>31</v>
      </c>
      <c r="B110" s="113">
        <v>38</v>
      </c>
      <c r="C110" s="87" t="s">
        <v>160</v>
      </c>
      <c r="D110" s="88" t="s">
        <v>161</v>
      </c>
      <c r="E110" s="40">
        <v>1971.04</v>
      </c>
      <c r="F110" s="40">
        <v>2363.68564805</v>
      </c>
      <c r="G110" s="28">
        <v>1</v>
      </c>
      <c r="H110" s="28">
        <f t="shared" si="2"/>
        <v>2363.69</v>
      </c>
    </row>
    <row r="111" spans="1:8" ht="12.75">
      <c r="A111" s="98"/>
      <c r="B111" s="98"/>
      <c r="C111" s="42" t="s">
        <v>19</v>
      </c>
      <c r="D111" s="106"/>
      <c r="E111" s="2"/>
      <c r="F111" s="2"/>
      <c r="G111" s="107"/>
      <c r="H111" s="108">
        <f>SUM(H103:H110)</f>
        <v>34609.19</v>
      </c>
    </row>
    <row r="112" spans="1:8" ht="12.75">
      <c r="A112" s="67" t="s">
        <v>162</v>
      </c>
      <c r="B112" s="68"/>
      <c r="C112" s="69"/>
      <c r="D112" s="70"/>
      <c r="E112" s="70"/>
      <c r="F112" s="109"/>
      <c r="G112" s="107"/>
      <c r="H112" s="48"/>
    </row>
    <row r="113" spans="1:8" ht="13.5" customHeight="1">
      <c r="A113" s="74" t="s">
        <v>48</v>
      </c>
      <c r="B113" s="74" t="s">
        <v>48</v>
      </c>
      <c r="C113" s="75"/>
      <c r="D113" s="11" t="s">
        <v>49</v>
      </c>
      <c r="E113" s="74" t="s">
        <v>8</v>
      </c>
      <c r="F113" s="102" t="s">
        <v>9</v>
      </c>
      <c r="G113" s="17" t="s">
        <v>424</v>
      </c>
      <c r="H113" s="17"/>
    </row>
    <row r="114" spans="1:8" ht="12.75" customHeight="1">
      <c r="A114" s="77" t="s">
        <v>50</v>
      </c>
      <c r="B114" s="78" t="s">
        <v>51</v>
      </c>
      <c r="C114" s="79" t="s">
        <v>6</v>
      </c>
      <c r="D114" s="11"/>
      <c r="E114" s="77" t="s">
        <v>11</v>
      </c>
      <c r="F114" s="103" t="s">
        <v>52</v>
      </c>
      <c r="G114" s="81" t="s">
        <v>12</v>
      </c>
      <c r="H114" s="82" t="s">
        <v>13</v>
      </c>
    </row>
    <row r="115" spans="1:8" ht="12.75">
      <c r="A115" s="83" t="s">
        <v>53</v>
      </c>
      <c r="B115" s="78"/>
      <c r="C115" s="84"/>
      <c r="D115" s="11"/>
      <c r="E115" s="83" t="s">
        <v>14</v>
      </c>
      <c r="F115" s="104"/>
      <c r="G115" s="81"/>
      <c r="H115" s="82"/>
    </row>
    <row r="116" spans="1:8" ht="12.75">
      <c r="A116" s="112" t="s">
        <v>163</v>
      </c>
      <c r="B116" s="125">
        <v>1</v>
      </c>
      <c r="C116" s="87" t="s">
        <v>277</v>
      </c>
      <c r="D116" s="88" t="s">
        <v>278</v>
      </c>
      <c r="E116" s="31"/>
      <c r="F116" s="31">
        <v>955.419379312</v>
      </c>
      <c r="G116" s="28"/>
      <c r="H116" s="28">
        <f>ROUND(F116*G116,2)</f>
        <v>0</v>
      </c>
    </row>
    <row r="117" spans="1:8" ht="12.75">
      <c r="A117" s="112" t="s">
        <v>163</v>
      </c>
      <c r="B117" s="113">
        <v>3</v>
      </c>
      <c r="C117" s="87" t="s">
        <v>280</v>
      </c>
      <c r="D117" s="88" t="s">
        <v>278</v>
      </c>
      <c r="E117" s="31"/>
      <c r="F117" s="31">
        <v>643.7220252000001</v>
      </c>
      <c r="G117" s="28">
        <v>1</v>
      </c>
      <c r="H117" s="28">
        <f>ROUND(F117*G117,2)</f>
        <v>643.72</v>
      </c>
    </row>
    <row r="118" spans="1:8" ht="12.75">
      <c r="A118" s="112" t="s">
        <v>163</v>
      </c>
      <c r="B118" s="91"/>
      <c r="C118" s="87" t="s">
        <v>168</v>
      </c>
      <c r="D118" s="93"/>
      <c r="E118" s="93"/>
      <c r="F118" s="40">
        <v>0</v>
      </c>
      <c r="G118" s="28">
        <v>0</v>
      </c>
      <c r="H118" s="28">
        <f>ROUND(F118*G118,2)</f>
        <v>0</v>
      </c>
    </row>
    <row r="119" spans="1:8" ht="12.75">
      <c r="A119" s="112" t="s">
        <v>163</v>
      </c>
      <c r="B119" s="91">
        <v>40</v>
      </c>
      <c r="C119" s="89" t="s">
        <v>250</v>
      </c>
      <c r="D119" s="93" t="s">
        <v>170</v>
      </c>
      <c r="E119" s="59">
        <v>4.12</v>
      </c>
      <c r="F119" s="40">
        <v>231.03342467399997</v>
      </c>
      <c r="G119" s="28">
        <v>1</v>
      </c>
      <c r="H119" s="28">
        <f>ROUND(F119*G119,2)</f>
        <v>231.03</v>
      </c>
    </row>
    <row r="120" spans="1:8" ht="12.75">
      <c r="A120" s="112" t="s">
        <v>163</v>
      </c>
      <c r="B120" s="86">
        <v>50</v>
      </c>
      <c r="C120" s="105" t="s">
        <v>251</v>
      </c>
      <c r="D120" s="115" t="s">
        <v>39</v>
      </c>
      <c r="E120" s="126"/>
      <c r="F120" s="40">
        <v>123.85</v>
      </c>
      <c r="G120" s="28">
        <v>8</v>
      </c>
      <c r="H120" s="28">
        <f>ROUND(F120*G120,2)</f>
        <v>990.8</v>
      </c>
    </row>
    <row r="121" spans="1:8" ht="12.75">
      <c r="A121" s="98"/>
      <c r="B121" s="98"/>
      <c r="C121" s="42" t="s">
        <v>19</v>
      </c>
      <c r="D121" s="106"/>
      <c r="E121" s="106"/>
      <c r="F121" s="107"/>
      <c r="G121" s="128"/>
      <c r="H121" s="60">
        <f>SUM(H116:H120)</f>
        <v>1865.55</v>
      </c>
    </row>
    <row r="122" spans="1:8" ht="12.75">
      <c r="A122" s="98"/>
      <c r="B122" s="98"/>
      <c r="C122" s="42"/>
      <c r="D122" s="106"/>
      <c r="E122" s="106"/>
      <c r="F122" s="107"/>
      <c r="G122" s="170"/>
      <c r="H122" s="48"/>
    </row>
    <row r="123" spans="1:8" ht="12.75">
      <c r="A123" s="98"/>
      <c r="B123" s="98"/>
      <c r="C123" s="42"/>
      <c r="D123" s="106"/>
      <c r="E123" s="110"/>
      <c r="F123" s="107"/>
      <c r="G123" s="107"/>
      <c r="H123" s="48"/>
    </row>
    <row r="124" spans="1:8" ht="12.75">
      <c r="A124" s="98"/>
      <c r="B124" s="98"/>
      <c r="C124" s="42"/>
      <c r="D124" s="106"/>
      <c r="E124" s="110"/>
      <c r="F124" s="107"/>
      <c r="G124" s="107"/>
      <c r="H124" s="48"/>
    </row>
    <row r="125" spans="1:8" ht="12.75" customHeight="1">
      <c r="A125" s="74" t="s">
        <v>48</v>
      </c>
      <c r="B125" s="74" t="s">
        <v>48</v>
      </c>
      <c r="C125" s="75"/>
      <c r="D125" s="11" t="s">
        <v>49</v>
      </c>
      <c r="E125" s="74" t="s">
        <v>8</v>
      </c>
      <c r="F125" s="130" t="s">
        <v>173</v>
      </c>
      <c r="G125" s="17" t="s">
        <v>424</v>
      </c>
      <c r="H125" s="17"/>
    </row>
    <row r="126" spans="1:8" ht="12.75" customHeight="1">
      <c r="A126" s="77" t="s">
        <v>50</v>
      </c>
      <c r="B126" s="78" t="s">
        <v>51</v>
      </c>
      <c r="C126" s="79" t="s">
        <v>6</v>
      </c>
      <c r="D126" s="11"/>
      <c r="E126" s="77" t="s">
        <v>11</v>
      </c>
      <c r="F126" s="130"/>
      <c r="G126" s="81" t="s">
        <v>12</v>
      </c>
      <c r="H126" s="82" t="s">
        <v>13</v>
      </c>
    </row>
    <row r="127" spans="1:8" ht="12.75">
      <c r="A127" s="83" t="s">
        <v>53</v>
      </c>
      <c r="B127" s="78"/>
      <c r="C127" s="84"/>
      <c r="D127" s="11"/>
      <c r="E127" s="83" t="s">
        <v>14</v>
      </c>
      <c r="F127" s="130"/>
      <c r="G127" s="81"/>
      <c r="H127" s="82"/>
    </row>
    <row r="128" spans="1:8" ht="12.75">
      <c r="A128" s="135"/>
      <c r="B128" s="23">
        <v>14</v>
      </c>
      <c r="C128" s="29" t="s">
        <v>177</v>
      </c>
      <c r="D128" s="30" t="s">
        <v>39</v>
      </c>
      <c r="E128" s="40"/>
      <c r="F128" s="40">
        <v>282.203333333333</v>
      </c>
      <c r="G128" s="28">
        <v>1</v>
      </c>
      <c r="H128" s="28">
        <f>ROUND(F128*G128,2)</f>
        <v>282.2</v>
      </c>
    </row>
    <row r="129" spans="1:8" ht="12.75">
      <c r="A129" s="136"/>
      <c r="B129" s="137"/>
      <c r="C129" s="138" t="s">
        <v>19</v>
      </c>
      <c r="D129" s="139"/>
      <c r="E129" s="140"/>
      <c r="F129" s="140"/>
      <c r="G129" s="141"/>
      <c r="H129" s="60">
        <f>SUM(H128)</f>
        <v>282.2</v>
      </c>
    </row>
    <row r="130" spans="1:8" ht="12.75">
      <c r="A130" s="98"/>
      <c r="B130" s="98"/>
      <c r="C130" s="42"/>
      <c r="D130" s="106"/>
      <c r="E130" s="106" t="s">
        <v>257</v>
      </c>
      <c r="F130" s="107"/>
      <c r="G130" s="107"/>
      <c r="H130" s="48"/>
    </row>
    <row r="131" spans="1:8" ht="12.75">
      <c r="A131" s="98"/>
      <c r="B131" s="98"/>
      <c r="C131" s="42"/>
      <c r="D131" s="106"/>
      <c r="E131" s="106"/>
      <c r="F131" s="107"/>
      <c r="G131" s="107"/>
      <c r="H131" s="48"/>
    </row>
    <row r="132" spans="1:8" ht="12.75">
      <c r="A132" s="98"/>
      <c r="B132" s="98"/>
      <c r="C132" s="42"/>
      <c r="D132" s="106"/>
      <c r="E132" s="106"/>
      <c r="F132" s="107"/>
      <c r="G132" s="107"/>
      <c r="H132" s="48"/>
    </row>
    <row r="133" spans="1:8" ht="12.75" customHeight="1">
      <c r="A133" s="74" t="s">
        <v>48</v>
      </c>
      <c r="B133" s="74" t="s">
        <v>48</v>
      </c>
      <c r="C133" s="75"/>
      <c r="D133" s="11" t="s">
        <v>49</v>
      </c>
      <c r="E133" s="74" t="s">
        <v>8</v>
      </c>
      <c r="F133" s="130" t="s">
        <v>173</v>
      </c>
      <c r="G133" s="17" t="s">
        <v>424</v>
      </c>
      <c r="H133" s="17"/>
    </row>
    <row r="134" spans="1:8" ht="12.75" customHeight="1">
      <c r="A134" s="77" t="s">
        <v>50</v>
      </c>
      <c r="B134" s="78" t="s">
        <v>51</v>
      </c>
      <c r="C134" s="79" t="s">
        <v>6</v>
      </c>
      <c r="D134" s="11"/>
      <c r="E134" s="77" t="s">
        <v>11</v>
      </c>
      <c r="F134" s="130"/>
      <c r="G134" s="81" t="s">
        <v>12</v>
      </c>
      <c r="H134" s="82" t="s">
        <v>13</v>
      </c>
    </row>
    <row r="135" spans="1:8" ht="12.75">
      <c r="A135" s="83" t="s">
        <v>53</v>
      </c>
      <c r="B135" s="78"/>
      <c r="C135" s="84"/>
      <c r="D135" s="11"/>
      <c r="E135" s="83" t="s">
        <v>14</v>
      </c>
      <c r="F135" s="130"/>
      <c r="G135" s="81"/>
      <c r="H135" s="82"/>
    </row>
    <row r="136" spans="1:8" ht="12.75">
      <c r="A136" s="135"/>
      <c r="B136" s="23">
        <v>19</v>
      </c>
      <c r="C136" s="29" t="s">
        <v>180</v>
      </c>
      <c r="D136" s="30" t="s">
        <v>181</v>
      </c>
      <c r="E136" s="40"/>
      <c r="F136" s="40"/>
      <c r="G136" s="28">
        <v>0.82</v>
      </c>
      <c r="H136" s="28">
        <f>ROUND(F136*G136,2)</f>
        <v>0</v>
      </c>
    </row>
    <row r="137" spans="1:8" ht="12.75">
      <c r="A137" s="135"/>
      <c r="B137" s="23">
        <v>20</v>
      </c>
      <c r="C137" s="29" t="s">
        <v>265</v>
      </c>
      <c r="D137" s="30" t="s">
        <v>181</v>
      </c>
      <c r="E137" s="40"/>
      <c r="F137" s="40"/>
      <c r="G137" s="28">
        <v>0.5</v>
      </c>
      <c r="H137" s="28">
        <f>ROUND(F137*G137,2)</f>
        <v>0</v>
      </c>
    </row>
    <row r="138" spans="1:8" ht="12.75">
      <c r="A138" s="136"/>
      <c r="B138" s="137"/>
      <c r="C138" s="138" t="s">
        <v>19</v>
      </c>
      <c r="D138" s="139"/>
      <c r="E138" s="140"/>
      <c r="F138" s="140"/>
      <c r="G138" s="141"/>
      <c r="H138" s="60">
        <f>SUM(H136:H137)</f>
        <v>0</v>
      </c>
    </row>
    <row r="139" spans="1:8" ht="12.75">
      <c r="A139" s="98"/>
      <c r="B139" s="98"/>
      <c r="C139" s="2"/>
      <c r="D139" s="139"/>
      <c r="E139" s="42"/>
      <c r="F139" s="133"/>
      <c r="G139" s="107"/>
      <c r="H139" s="48"/>
    </row>
    <row r="140" spans="1:8" ht="12.75">
      <c r="A140" s="142"/>
      <c r="B140" s="142"/>
      <c r="C140" s="143" t="s">
        <v>182</v>
      </c>
      <c r="D140" s="139"/>
      <c r="E140" s="143"/>
      <c r="F140" s="144"/>
      <c r="G140" s="134"/>
      <c r="H140" s="60">
        <f>H138+H129+H121+H111+H96+H79</f>
        <v>125472.56</v>
      </c>
    </row>
    <row r="141" spans="1:8" ht="12.75">
      <c r="A141" s="131"/>
      <c r="B141" s="131"/>
      <c r="C141" s="56"/>
      <c r="D141" s="139"/>
      <c r="E141" s="132"/>
      <c r="F141" s="132"/>
      <c r="G141" s="107"/>
      <c r="H141" s="48"/>
    </row>
    <row r="142" spans="1:8" ht="12.75">
      <c r="A142" s="221"/>
      <c r="B142" s="221"/>
      <c r="C142" s="151"/>
      <c r="D142" s="231"/>
      <c r="E142" s="231"/>
      <c r="F142" s="231"/>
      <c r="G142" s="232"/>
      <c r="H142" s="232"/>
    </row>
    <row r="143" spans="3:6" ht="15.75" customHeight="1">
      <c r="C143" s="145" t="s">
        <v>184</v>
      </c>
      <c r="D143" s="145"/>
      <c r="E143" s="145"/>
      <c r="F143" s="145"/>
    </row>
    <row r="144" spans="3:6" ht="15.75" customHeight="1">
      <c r="C144" s="145" t="s">
        <v>185</v>
      </c>
      <c r="D144" s="145"/>
      <c r="E144" s="145"/>
      <c r="F144" s="145"/>
    </row>
    <row r="145" spans="3:6" ht="12.75">
      <c r="C145" s="61"/>
      <c r="D145" s="147"/>
      <c r="E145" s="148"/>
      <c r="F145" s="148"/>
    </row>
    <row r="146" spans="3:6" ht="15.75" customHeight="1">
      <c r="C146" s="151" t="s">
        <v>186</v>
      </c>
      <c r="D146" s="151"/>
      <c r="E146" s="151"/>
      <c r="F146" s="151"/>
    </row>
    <row r="147" spans="3:6" ht="12.75">
      <c r="C147" s="99"/>
      <c r="D147" s="153"/>
      <c r="E147" s="154"/>
      <c r="F147" s="154"/>
    </row>
    <row r="148" spans="3:6" ht="12.75">
      <c r="C148" s="151" t="s">
        <v>187</v>
      </c>
      <c r="D148" s="151"/>
      <c r="E148" s="151"/>
      <c r="F148" s="151"/>
    </row>
    <row r="149" spans="3:6" ht="12.75">
      <c r="C149" s="157"/>
      <c r="D149" s="158"/>
      <c r="E149" s="159"/>
      <c r="F149" s="159"/>
    </row>
    <row r="150" spans="3:6" ht="12.75" customHeight="1">
      <c r="C150" s="145" t="s">
        <v>188</v>
      </c>
      <c r="D150" s="145"/>
      <c r="E150" s="145"/>
      <c r="F150" s="145"/>
    </row>
    <row r="151" spans="3:6" ht="15.75" customHeight="1">
      <c r="C151" s="145" t="s">
        <v>189</v>
      </c>
      <c r="D151" s="145"/>
      <c r="E151" s="145"/>
      <c r="F151" s="145"/>
    </row>
    <row r="152" spans="3:6" ht="12.75">
      <c r="C152" s="61"/>
      <c r="D152" s="147"/>
      <c r="E152" s="148"/>
      <c r="F152" s="148"/>
    </row>
    <row r="153" spans="3:6" ht="15.75" customHeight="1">
      <c r="C153" s="151" t="s">
        <v>190</v>
      </c>
      <c r="D153" s="151"/>
      <c r="E153" s="151"/>
      <c r="F153" s="151"/>
    </row>
    <row r="154" spans="3:6" ht="12.75">
      <c r="C154" s="99"/>
      <c r="D154" s="153"/>
      <c r="E154" s="154"/>
      <c r="F154" s="154"/>
    </row>
    <row r="155" spans="3:6" ht="15.75" customHeight="1">
      <c r="C155" s="151" t="s">
        <v>191</v>
      </c>
      <c r="D155" s="151"/>
      <c r="E155" s="151"/>
      <c r="F155" s="151"/>
    </row>
  </sheetData>
  <sheetProtection selectLockedCells="1" selectUnlockedCells="1"/>
  <mergeCells count="86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7:F47"/>
    <mergeCell ref="A48:F48"/>
    <mergeCell ref="A49:F49"/>
    <mergeCell ref="D52:D54"/>
    <mergeCell ref="G52:H52"/>
    <mergeCell ref="B53:B54"/>
    <mergeCell ref="G53:G54"/>
    <mergeCell ref="H53:H54"/>
    <mergeCell ref="D83:D85"/>
    <mergeCell ref="G83:H83"/>
    <mergeCell ref="B84:B85"/>
    <mergeCell ref="G84:G85"/>
    <mergeCell ref="H84:H85"/>
    <mergeCell ref="D99:D101"/>
    <mergeCell ref="G99:H99"/>
    <mergeCell ref="B100:B101"/>
    <mergeCell ref="G100:G101"/>
    <mergeCell ref="H100:H101"/>
    <mergeCell ref="D113:D115"/>
    <mergeCell ref="G113:H113"/>
    <mergeCell ref="B114:B115"/>
    <mergeCell ref="G114:G115"/>
    <mergeCell ref="H114:H115"/>
    <mergeCell ref="D125:D127"/>
    <mergeCell ref="F125:F127"/>
    <mergeCell ref="G125:H125"/>
    <mergeCell ref="B126:B127"/>
    <mergeCell ref="G126:G127"/>
    <mergeCell ref="H126:H127"/>
    <mergeCell ref="D133:D135"/>
    <mergeCell ref="F133:F135"/>
    <mergeCell ref="G133:H133"/>
    <mergeCell ref="B134:B135"/>
    <mergeCell ref="G134:G135"/>
    <mergeCell ref="H134:H135"/>
    <mergeCell ref="C143:F143"/>
    <mergeCell ref="C144:F144"/>
    <mergeCell ref="C146:F146"/>
    <mergeCell ref="C148:F148"/>
    <mergeCell ref="C150:F150"/>
    <mergeCell ref="C151:F151"/>
    <mergeCell ref="C153:F153"/>
    <mergeCell ref="C155:F15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1">
      <selection activeCell="A176" sqref="A176"/>
    </sheetView>
  </sheetViews>
  <sheetFormatPr defaultColWidth="9.140625" defaultRowHeight="12.75"/>
  <cols>
    <col min="1" max="1" width="5.140625" style="1" customWidth="1"/>
    <col min="2" max="2" width="4.421875" style="1" customWidth="1"/>
    <col min="3" max="3" width="49.00390625" style="1" customWidth="1"/>
    <col min="4" max="4" width="9.00390625" style="1" customWidth="1"/>
    <col min="5" max="6" width="9.28125" style="1" customWidth="1"/>
    <col min="7" max="7" width="7.00390625" style="1" customWidth="1"/>
    <col min="8" max="8" width="13.421875" style="2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192</v>
      </c>
      <c r="B3" s="3"/>
      <c r="C3" s="3"/>
      <c r="D3" s="3"/>
      <c r="E3" s="3"/>
      <c r="F3" s="3"/>
      <c r="G3" s="3"/>
      <c r="H3" s="3"/>
    </row>
    <row r="4" spans="1:8" ht="12.75">
      <c r="A4" s="34"/>
      <c r="B4" s="34"/>
      <c r="C4" s="35"/>
      <c r="D4" s="34"/>
      <c r="E4" s="34"/>
      <c r="F4" s="36"/>
      <c r="G4" s="9"/>
      <c r="H4" s="10"/>
    </row>
    <row r="5" spans="1:8" ht="12.75">
      <c r="A5" s="4" t="s">
        <v>3</v>
      </c>
      <c r="B5" s="5"/>
      <c r="C5" s="6"/>
      <c r="D5" s="7"/>
      <c r="E5" s="7"/>
      <c r="F5" s="8"/>
      <c r="G5" s="9"/>
      <c r="H5" s="10"/>
    </row>
    <row r="6" spans="1:8" ht="13.5" customHeight="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7" t="s">
        <v>428</v>
      </c>
      <c r="H6" s="17"/>
    </row>
    <row r="7" spans="1:8" ht="12.75" customHeight="1">
      <c r="A7" s="11"/>
      <c r="B7" s="12"/>
      <c r="C7" s="13"/>
      <c r="D7" s="14"/>
      <c r="E7" s="18" t="s">
        <v>11</v>
      </c>
      <c r="F7" s="16"/>
      <c r="G7" s="19" t="s">
        <v>12</v>
      </c>
      <c r="H7" s="20" t="s">
        <v>13</v>
      </c>
    </row>
    <row r="8" spans="1:8" ht="12.75">
      <c r="A8" s="11"/>
      <c r="B8" s="12"/>
      <c r="C8" s="13"/>
      <c r="D8" s="14"/>
      <c r="E8" s="21" t="s">
        <v>14</v>
      </c>
      <c r="F8" s="16"/>
      <c r="G8" s="19"/>
      <c r="H8" s="20"/>
    </row>
    <row r="9" spans="1:8" ht="12.75">
      <c r="A9" s="22" t="s">
        <v>15</v>
      </c>
      <c r="B9" s="23">
        <v>3</v>
      </c>
      <c r="C9" s="24" t="s">
        <v>16</v>
      </c>
      <c r="D9" s="25"/>
      <c r="E9" s="26">
        <v>917.92</v>
      </c>
      <c r="F9" s="27">
        <v>1137.48</v>
      </c>
      <c r="G9" s="28">
        <v>4.2</v>
      </c>
      <c r="H9" s="28">
        <f>ROUND(G9*F9,2)</f>
        <v>4777.42</v>
      </c>
    </row>
    <row r="10" spans="1:8" ht="12.75">
      <c r="A10" s="22" t="s">
        <v>15</v>
      </c>
      <c r="B10" s="23">
        <v>7</v>
      </c>
      <c r="C10" s="29" t="s">
        <v>17</v>
      </c>
      <c r="D10" s="30" t="s">
        <v>18</v>
      </c>
      <c r="E10" s="31">
        <v>1137.65</v>
      </c>
      <c r="F10" s="32">
        <v>1409.62</v>
      </c>
      <c r="G10" s="28">
        <v>2.28</v>
      </c>
      <c r="H10" s="28">
        <f>ROUND(G10*F10,2)</f>
        <v>3213.93</v>
      </c>
    </row>
    <row r="11" spans="1:8" ht="12.75">
      <c r="A11" s="33"/>
      <c r="B11" s="34"/>
      <c r="C11" s="35" t="s">
        <v>19</v>
      </c>
      <c r="D11" s="34"/>
      <c r="E11" s="34"/>
      <c r="F11" s="36"/>
      <c r="G11" s="36"/>
      <c r="H11" s="37">
        <f>SUM(H9:H10)</f>
        <v>7991.35</v>
      </c>
    </row>
    <row r="12" spans="1:8" ht="12.75">
      <c r="A12" s="33"/>
      <c r="B12" s="34"/>
      <c r="C12" s="35"/>
      <c r="D12" s="34"/>
      <c r="E12" s="34"/>
      <c r="F12" s="36"/>
      <c r="G12" s="36"/>
      <c r="H12" s="10"/>
    </row>
    <row r="13" spans="1:8" ht="12.75">
      <c r="A13" s="4" t="s">
        <v>20</v>
      </c>
      <c r="B13" s="5"/>
      <c r="C13" s="6"/>
      <c r="D13" s="7"/>
      <c r="E13" s="7"/>
      <c r="F13" s="8"/>
      <c r="G13" s="34"/>
      <c r="H13" s="10"/>
    </row>
    <row r="14" spans="1:8" ht="13.5" customHeight="1">
      <c r="A14" s="11" t="s">
        <v>4</v>
      </c>
      <c r="B14" s="12" t="s">
        <v>5</v>
      </c>
      <c r="C14" s="13" t="s">
        <v>6</v>
      </c>
      <c r="D14" s="14" t="s">
        <v>7</v>
      </c>
      <c r="E14" s="15" t="s">
        <v>8</v>
      </c>
      <c r="F14" s="16" t="s">
        <v>9</v>
      </c>
      <c r="G14" s="17" t="s">
        <v>428</v>
      </c>
      <c r="H14" s="17"/>
    </row>
    <row r="15" spans="1:8" ht="12.75" customHeight="1">
      <c r="A15" s="11"/>
      <c r="B15" s="12"/>
      <c r="C15" s="13"/>
      <c r="D15" s="14"/>
      <c r="E15" s="18" t="s">
        <v>11</v>
      </c>
      <c r="F15" s="16"/>
      <c r="G15" s="19" t="s">
        <v>12</v>
      </c>
      <c r="H15" s="20" t="s">
        <v>13</v>
      </c>
    </row>
    <row r="16" spans="1:8" ht="12.75">
      <c r="A16" s="11"/>
      <c r="B16" s="12"/>
      <c r="C16" s="13"/>
      <c r="D16" s="14"/>
      <c r="E16" s="21" t="s">
        <v>14</v>
      </c>
      <c r="F16" s="16"/>
      <c r="G16" s="19"/>
      <c r="H16" s="20"/>
    </row>
    <row r="17" spans="1:8" ht="12.75">
      <c r="A17" s="38" t="s">
        <v>21</v>
      </c>
      <c r="B17" s="23">
        <v>1</v>
      </c>
      <c r="C17" s="23" t="s">
        <v>22</v>
      </c>
      <c r="D17" s="39" t="s">
        <v>23</v>
      </c>
      <c r="E17" s="40">
        <v>853.24</v>
      </c>
      <c r="F17" s="41">
        <v>1057.17</v>
      </c>
      <c r="G17" s="28">
        <v>2.277</v>
      </c>
      <c r="H17" s="28">
        <f>ROUND(G17*F17,2)</f>
        <v>2407.18</v>
      </c>
    </row>
    <row r="18" spans="1:8" ht="12.75">
      <c r="A18" s="34"/>
      <c r="B18" s="34"/>
      <c r="C18" s="42" t="s">
        <v>19</v>
      </c>
      <c r="D18" s="43"/>
      <c r="E18" s="43"/>
      <c r="F18" s="44"/>
      <c r="G18" s="45"/>
      <c r="H18" s="46">
        <f>SUM(H17)</f>
        <v>2407.18</v>
      </c>
    </row>
    <row r="19" spans="1:8" ht="12.75">
      <c r="A19" s="34"/>
      <c r="B19" s="34"/>
      <c r="C19" s="42"/>
      <c r="D19" s="43"/>
      <c r="E19" s="43"/>
      <c r="F19" s="47"/>
      <c r="G19" s="36"/>
      <c r="H19" s="10"/>
    </row>
    <row r="20" spans="1:8" ht="12.75">
      <c r="A20" s="4" t="s">
        <v>24</v>
      </c>
      <c r="B20" s="5"/>
      <c r="C20" s="6"/>
      <c r="D20" s="7"/>
      <c r="E20" s="7"/>
      <c r="F20" s="49"/>
      <c r="G20" s="36"/>
      <c r="H20" s="10"/>
    </row>
    <row r="21" spans="1:8" ht="13.5" customHeight="1">
      <c r="A21" s="11" t="s">
        <v>4</v>
      </c>
      <c r="B21" s="12" t="s">
        <v>5</v>
      </c>
      <c r="C21" s="13" t="s">
        <v>6</v>
      </c>
      <c r="D21" s="14" t="s">
        <v>7</v>
      </c>
      <c r="E21" s="15" t="s">
        <v>8</v>
      </c>
      <c r="F21" s="16" t="s">
        <v>9</v>
      </c>
      <c r="G21" s="17" t="s">
        <v>428</v>
      </c>
      <c r="H21" s="17"/>
    </row>
    <row r="22" spans="1:8" ht="12.75" customHeight="1">
      <c r="A22" s="11"/>
      <c r="B22" s="12"/>
      <c r="C22" s="13"/>
      <c r="D22" s="14"/>
      <c r="E22" s="18" t="s">
        <v>11</v>
      </c>
      <c r="F22" s="16"/>
      <c r="G22" s="19" t="s">
        <v>12</v>
      </c>
      <c r="H22" s="20" t="s">
        <v>13</v>
      </c>
    </row>
    <row r="23" spans="1:8" ht="12.75">
      <c r="A23" s="11"/>
      <c r="B23" s="12"/>
      <c r="C23" s="13"/>
      <c r="D23" s="14"/>
      <c r="E23" s="21" t="s">
        <v>14</v>
      </c>
      <c r="F23" s="16"/>
      <c r="G23" s="19"/>
      <c r="H23" s="20"/>
    </row>
    <row r="24" spans="1:8" ht="12.75">
      <c r="A24" s="38" t="s">
        <v>25</v>
      </c>
      <c r="B24" s="23">
        <v>2</v>
      </c>
      <c r="C24" s="23" t="s">
        <v>26</v>
      </c>
      <c r="D24" s="50" t="s">
        <v>27</v>
      </c>
      <c r="E24" s="31">
        <v>1126.55</v>
      </c>
      <c r="F24" s="51">
        <v>1421.89</v>
      </c>
      <c r="G24" s="28">
        <v>2.469</v>
      </c>
      <c r="H24" s="28">
        <f>ROUND(G24*F24,2)</f>
        <v>3510.65</v>
      </c>
    </row>
    <row r="25" spans="1:8" ht="12.75">
      <c r="A25" s="38" t="s">
        <v>25</v>
      </c>
      <c r="B25" s="23">
        <v>3</v>
      </c>
      <c r="C25" s="50" t="s">
        <v>28</v>
      </c>
      <c r="D25" s="50" t="s">
        <v>29</v>
      </c>
      <c r="E25" s="31">
        <v>853.24</v>
      </c>
      <c r="F25" s="51">
        <v>1057.17</v>
      </c>
      <c r="G25" s="28">
        <v>2.469</v>
      </c>
      <c r="H25" s="28">
        <f>ROUND(G25*F25,2)</f>
        <v>2610.15</v>
      </c>
    </row>
    <row r="26" spans="1:8" ht="12.75">
      <c r="A26" s="34"/>
      <c r="B26" s="34"/>
      <c r="C26" s="42"/>
      <c r="D26" s="43"/>
      <c r="E26" s="43"/>
      <c r="F26" s="45"/>
      <c r="G26" s="45"/>
      <c r="H26" s="46">
        <f>SUM(H24:H25)</f>
        <v>6120.8</v>
      </c>
    </row>
    <row r="27" spans="1:8" ht="12.75">
      <c r="A27" s="34"/>
      <c r="B27" s="34"/>
      <c r="C27" s="42"/>
      <c r="D27" s="43"/>
      <c r="E27" s="43"/>
      <c r="F27" s="45"/>
      <c r="G27" s="36"/>
      <c r="H27" s="201"/>
    </row>
    <row r="28" spans="1:8" ht="12.75">
      <c r="A28" s="34"/>
      <c r="B28" s="34"/>
      <c r="C28" s="53" t="s">
        <v>30</v>
      </c>
      <c r="D28" s="54"/>
      <c r="E28" s="54"/>
      <c r="F28" s="45"/>
      <c r="G28" s="176"/>
      <c r="H28" s="10"/>
    </row>
    <row r="29" spans="1:8" ht="13.5" customHeight="1">
      <c r="A29" s="11" t="s">
        <v>4</v>
      </c>
      <c r="B29" s="12" t="s">
        <v>5</v>
      </c>
      <c r="C29" s="13" t="s">
        <v>6</v>
      </c>
      <c r="D29" s="14" t="s">
        <v>7</v>
      </c>
      <c r="E29" s="15" t="s">
        <v>8</v>
      </c>
      <c r="F29" s="16" t="s">
        <v>9</v>
      </c>
      <c r="G29" s="17" t="s">
        <v>428</v>
      </c>
      <c r="H29" s="17"/>
    </row>
    <row r="30" spans="1:8" ht="12.75" customHeight="1">
      <c r="A30" s="11"/>
      <c r="B30" s="12"/>
      <c r="C30" s="13"/>
      <c r="D30" s="14"/>
      <c r="E30" s="18" t="s">
        <v>11</v>
      </c>
      <c r="F30" s="16"/>
      <c r="G30" s="19" t="s">
        <v>12</v>
      </c>
      <c r="H30" s="20" t="s">
        <v>13</v>
      </c>
    </row>
    <row r="31" spans="1:8" ht="12.75">
      <c r="A31" s="11"/>
      <c r="B31" s="12"/>
      <c r="C31" s="13"/>
      <c r="D31" s="14"/>
      <c r="E31" s="21" t="s">
        <v>14</v>
      </c>
      <c r="F31" s="16"/>
      <c r="G31" s="19"/>
      <c r="H31" s="20"/>
    </row>
    <row r="32" spans="1:8" ht="12.75">
      <c r="A32" s="38" t="s">
        <v>31</v>
      </c>
      <c r="B32" s="23">
        <v>1</v>
      </c>
      <c r="C32" s="29" t="s">
        <v>32</v>
      </c>
      <c r="D32" s="39" t="s">
        <v>33</v>
      </c>
      <c r="E32" s="31">
        <v>21.72</v>
      </c>
      <c r="F32" s="51">
        <v>26.96</v>
      </c>
      <c r="G32" s="28">
        <v>3</v>
      </c>
      <c r="H32" s="28">
        <f>ROUND(G32*F32,2)</f>
        <v>80.88</v>
      </c>
    </row>
    <row r="33" spans="1:8" ht="12.75">
      <c r="A33" s="38" t="s">
        <v>31</v>
      </c>
      <c r="B33" s="23">
        <v>2</v>
      </c>
      <c r="C33" s="23" t="s">
        <v>34</v>
      </c>
      <c r="D33" s="39" t="s">
        <v>35</v>
      </c>
      <c r="E33" s="31"/>
      <c r="F33" s="51">
        <v>2639.46</v>
      </c>
      <c r="G33" s="160">
        <v>0.6</v>
      </c>
      <c r="H33" s="28">
        <f>ROUND(G33*F33,2)</f>
        <v>1583.68</v>
      </c>
    </row>
    <row r="34" spans="1:8" ht="12.75">
      <c r="A34" s="34"/>
      <c r="B34" s="34"/>
      <c r="C34" s="56" t="s">
        <v>19</v>
      </c>
      <c r="D34" s="43"/>
      <c r="E34" s="43"/>
      <c r="F34" s="45"/>
      <c r="G34" s="9"/>
      <c r="H34" s="46">
        <f>SUM(H32:H33)</f>
        <v>1664.56</v>
      </c>
    </row>
    <row r="35" spans="1:8" ht="12.75">
      <c r="A35" s="34"/>
      <c r="B35" s="34"/>
      <c r="C35" s="42"/>
      <c r="D35" s="43"/>
      <c r="E35" s="43"/>
      <c r="F35" s="9"/>
      <c r="G35" s="36"/>
      <c r="H35" s="10"/>
    </row>
    <row r="36" spans="1:8" ht="12.75">
      <c r="A36" s="34"/>
      <c r="B36" s="34"/>
      <c r="C36" s="42"/>
      <c r="D36" s="43"/>
      <c r="E36" s="43"/>
      <c r="F36" s="9"/>
      <c r="G36" s="36"/>
      <c r="H36" s="10"/>
    </row>
    <row r="37" spans="1:8" ht="12.75">
      <c r="A37" s="34"/>
      <c r="B37" s="34"/>
      <c r="C37" s="56" t="s">
        <v>36</v>
      </c>
      <c r="D37" s="57"/>
      <c r="E37" s="57"/>
      <c r="F37" s="57"/>
      <c r="G37" s="177"/>
      <c r="H37" s="178"/>
    </row>
    <row r="38" spans="1:8" ht="13.5" customHeight="1">
      <c r="A38" s="11" t="s">
        <v>4</v>
      </c>
      <c r="B38" s="12" t="s">
        <v>5</v>
      </c>
      <c r="C38" s="13" t="s">
        <v>6</v>
      </c>
      <c r="D38" s="14" t="s">
        <v>7</v>
      </c>
      <c r="E38" s="15" t="s">
        <v>8</v>
      </c>
      <c r="F38" s="16" t="s">
        <v>9</v>
      </c>
      <c r="G38" s="17" t="s">
        <v>428</v>
      </c>
      <c r="H38" s="17"/>
    </row>
    <row r="39" spans="1:8" ht="12.75" customHeight="1">
      <c r="A39" s="11"/>
      <c r="B39" s="12"/>
      <c r="C39" s="13"/>
      <c r="D39" s="14"/>
      <c r="E39" s="18" t="s">
        <v>11</v>
      </c>
      <c r="F39" s="16"/>
      <c r="G39" s="19" t="s">
        <v>12</v>
      </c>
      <c r="H39" s="20" t="s">
        <v>13</v>
      </c>
    </row>
    <row r="40" spans="1:8" ht="12.75">
      <c r="A40" s="11"/>
      <c r="B40" s="12"/>
      <c r="C40" s="13"/>
      <c r="D40" s="14"/>
      <c r="E40" s="21" t="s">
        <v>14</v>
      </c>
      <c r="F40" s="16"/>
      <c r="G40" s="19"/>
      <c r="H40" s="20"/>
    </row>
    <row r="41" spans="1:8" ht="12.75">
      <c r="A41" s="38" t="s">
        <v>37</v>
      </c>
      <c r="B41" s="23">
        <v>7</v>
      </c>
      <c r="C41" s="29" t="s">
        <v>194</v>
      </c>
      <c r="D41" s="30" t="s">
        <v>195</v>
      </c>
      <c r="E41" s="59">
        <v>25.41</v>
      </c>
      <c r="F41" s="40">
        <v>31.54</v>
      </c>
      <c r="G41" s="28">
        <v>6</v>
      </c>
      <c r="H41" s="28">
        <f>ROUND(G41*F41,2)</f>
        <v>189.24</v>
      </c>
    </row>
    <row r="42" spans="1:8" ht="12.75">
      <c r="A42" s="34"/>
      <c r="B42" s="34"/>
      <c r="C42" s="42" t="s">
        <v>19</v>
      </c>
      <c r="D42" s="43"/>
      <c r="E42" s="43"/>
      <c r="F42" s="45"/>
      <c r="G42" s="9"/>
      <c r="H42" s="60">
        <f>SUM(H41)</f>
        <v>189.24</v>
      </c>
    </row>
    <row r="43" spans="1:8" ht="12.75">
      <c r="A43" s="34"/>
      <c r="B43" s="34"/>
      <c r="C43" s="42"/>
      <c r="D43" s="43"/>
      <c r="E43" s="43"/>
      <c r="F43" s="45"/>
      <c r="G43" s="36"/>
      <c r="H43" s="10"/>
    </row>
    <row r="44" spans="1:8" ht="12.75">
      <c r="A44" s="43"/>
      <c r="B44" s="43"/>
      <c r="C44" s="61" t="s">
        <v>43</v>
      </c>
      <c r="D44" s="62"/>
      <c r="E44" s="62"/>
      <c r="F44" s="62"/>
      <c r="G44" s="63"/>
      <c r="H44" s="64">
        <f>H42+H34+H26+H18+H11</f>
        <v>18373.13</v>
      </c>
    </row>
    <row r="46" spans="1:8" ht="12.75">
      <c r="A46" s="3" t="s">
        <v>44</v>
      </c>
      <c r="B46" s="3"/>
      <c r="C46" s="3"/>
      <c r="D46" s="3"/>
      <c r="E46" s="3"/>
      <c r="F46" s="3"/>
      <c r="G46" s="65"/>
      <c r="H46" s="66"/>
    </row>
    <row r="47" spans="1:8" ht="12.75">
      <c r="A47" s="3" t="s">
        <v>45</v>
      </c>
      <c r="B47" s="3"/>
      <c r="C47" s="3"/>
      <c r="D47" s="3"/>
      <c r="E47" s="3"/>
      <c r="F47" s="3"/>
      <c r="G47" s="65"/>
      <c r="H47" s="66"/>
    </row>
    <row r="48" spans="1:8" ht="12.75">
      <c r="A48" s="3" t="s">
        <v>46</v>
      </c>
      <c r="B48" s="3"/>
      <c r="C48" s="3"/>
      <c r="D48" s="3"/>
      <c r="E48" s="3"/>
      <c r="F48" s="3"/>
      <c r="G48" s="65"/>
      <c r="H48" s="66"/>
    </row>
    <row r="49" spans="1:8" ht="12.75">
      <c r="A49" s="161"/>
      <c r="B49" s="162"/>
      <c r="C49" s="163"/>
      <c r="D49" s="161"/>
      <c r="E49" s="161"/>
      <c r="F49" s="134"/>
      <c r="G49" s="230"/>
      <c r="H49" s="230"/>
    </row>
    <row r="50" spans="1:8" ht="12.75">
      <c r="A50" s="67" t="s">
        <v>47</v>
      </c>
      <c r="B50" s="68"/>
      <c r="C50" s="69"/>
      <c r="D50" s="70"/>
      <c r="E50" s="70"/>
      <c r="F50" s="71"/>
      <c r="G50" s="72"/>
      <c r="H50" s="73"/>
    </row>
    <row r="51" spans="1:8" ht="13.5" customHeight="1">
      <c r="A51" s="74" t="s">
        <v>48</v>
      </c>
      <c r="B51" s="74" t="s">
        <v>48</v>
      </c>
      <c r="C51" s="75"/>
      <c r="D51" s="11" t="s">
        <v>49</v>
      </c>
      <c r="E51" s="74" t="s">
        <v>8</v>
      </c>
      <c r="F51" s="76" t="s">
        <v>9</v>
      </c>
      <c r="G51" s="17" t="s">
        <v>428</v>
      </c>
      <c r="H51" s="17"/>
    </row>
    <row r="52" spans="1:8" ht="12.75" customHeight="1">
      <c r="A52" s="77" t="s">
        <v>50</v>
      </c>
      <c r="B52" s="78" t="s">
        <v>51</v>
      </c>
      <c r="C52" s="79" t="s">
        <v>6</v>
      </c>
      <c r="D52" s="11"/>
      <c r="E52" s="77" t="s">
        <v>11</v>
      </c>
      <c r="F52" s="80" t="s">
        <v>52</v>
      </c>
      <c r="G52" s="81" t="s">
        <v>12</v>
      </c>
      <c r="H52" s="82" t="s">
        <v>13</v>
      </c>
    </row>
    <row r="53" spans="1:8" ht="12.75">
      <c r="A53" s="83" t="s">
        <v>53</v>
      </c>
      <c r="B53" s="78"/>
      <c r="C53" s="84"/>
      <c r="D53" s="11"/>
      <c r="E53" s="83" t="s">
        <v>14</v>
      </c>
      <c r="F53" s="85"/>
      <c r="G53" s="81"/>
      <c r="H53" s="82"/>
    </row>
    <row r="54" spans="1:8" ht="12.75">
      <c r="A54" s="22" t="s">
        <v>15</v>
      </c>
      <c r="B54" s="86"/>
      <c r="C54" s="87" t="s">
        <v>54</v>
      </c>
      <c r="D54" s="88" t="s">
        <v>55</v>
      </c>
      <c r="E54" s="31"/>
      <c r="F54" s="31"/>
      <c r="G54" s="28">
        <v>0</v>
      </c>
      <c r="H54" s="28">
        <v>0</v>
      </c>
    </row>
    <row r="55" spans="1:8" ht="12.75">
      <c r="A55" s="22" t="s">
        <v>15</v>
      </c>
      <c r="B55" s="86">
        <v>15</v>
      </c>
      <c r="C55" s="89" t="s">
        <v>56</v>
      </c>
      <c r="D55" s="88"/>
      <c r="E55" s="31">
        <v>47.94</v>
      </c>
      <c r="F55" s="90">
        <v>589.9813763839999</v>
      </c>
      <c r="G55" s="28">
        <v>26</v>
      </c>
      <c r="H55" s="28">
        <f>ROUND(G55*F55,2)</f>
        <v>15339.52</v>
      </c>
    </row>
    <row r="56" spans="1:8" ht="12.75">
      <c r="A56" s="22" t="s">
        <v>15</v>
      </c>
      <c r="B56" s="86">
        <v>16</v>
      </c>
      <c r="C56" s="89" t="s">
        <v>57</v>
      </c>
      <c r="D56" s="88"/>
      <c r="E56" s="31">
        <v>60.97</v>
      </c>
      <c r="F56" s="90">
        <v>631.2994127360001</v>
      </c>
      <c r="G56" s="28">
        <v>10</v>
      </c>
      <c r="H56" s="28">
        <f>ROUND(G56*F56,2)</f>
        <v>6312.99</v>
      </c>
    </row>
    <row r="57" spans="1:8" ht="12.75">
      <c r="A57" s="22" t="s">
        <v>15</v>
      </c>
      <c r="B57" s="86">
        <v>17</v>
      </c>
      <c r="C57" s="89" t="s">
        <v>58</v>
      </c>
      <c r="D57" s="88"/>
      <c r="E57" s="31">
        <v>82.53</v>
      </c>
      <c r="F57" s="90">
        <v>684.5120802560001</v>
      </c>
      <c r="G57" s="28">
        <v>3</v>
      </c>
      <c r="H57" s="28">
        <f>ROUND(G57*F57,2)</f>
        <v>2053.54</v>
      </c>
    </row>
    <row r="58" spans="1:8" ht="12.75">
      <c r="A58" s="22" t="s">
        <v>15</v>
      </c>
      <c r="B58" s="86">
        <v>18</v>
      </c>
      <c r="C58" s="89" t="s">
        <v>59</v>
      </c>
      <c r="D58" s="88"/>
      <c r="E58" s="31">
        <v>171.46</v>
      </c>
      <c r="F58" s="90">
        <v>815.378316608</v>
      </c>
      <c r="G58" s="28">
        <v>2</v>
      </c>
      <c r="H58" s="28">
        <f>ROUND(G58*F58,2)</f>
        <v>1630.76</v>
      </c>
    </row>
    <row r="59" spans="1:8" ht="12.75">
      <c r="A59" s="22" t="s">
        <v>15</v>
      </c>
      <c r="B59" s="86">
        <v>19</v>
      </c>
      <c r="C59" s="89" t="s">
        <v>60</v>
      </c>
      <c r="D59" s="88"/>
      <c r="E59" s="31">
        <v>177.05</v>
      </c>
      <c r="F59" s="90">
        <v>849.762584128</v>
      </c>
      <c r="G59" s="28">
        <v>4</v>
      </c>
      <c r="H59" s="28">
        <f>ROUND(G59*F59,2)</f>
        <v>3399.05</v>
      </c>
    </row>
    <row r="60" spans="1:8" ht="12.75">
      <c r="A60" s="22" t="s">
        <v>15</v>
      </c>
      <c r="B60" s="86"/>
      <c r="C60" s="87" t="s">
        <v>67</v>
      </c>
      <c r="D60" s="88" t="s">
        <v>55</v>
      </c>
      <c r="E60" s="31"/>
      <c r="F60" s="31"/>
      <c r="G60" s="26"/>
      <c r="H60" s="121"/>
    </row>
    <row r="61" spans="1:8" ht="12.75">
      <c r="A61" s="22" t="s">
        <v>15</v>
      </c>
      <c r="B61" s="86">
        <v>34</v>
      </c>
      <c r="C61" s="89" t="s">
        <v>66</v>
      </c>
      <c r="D61" s="88"/>
      <c r="E61" s="31">
        <v>308.32</v>
      </c>
      <c r="F61" s="90">
        <v>976.9461832000001</v>
      </c>
      <c r="G61" s="28">
        <v>11</v>
      </c>
      <c r="H61" s="28">
        <f>ROUND(G61*F61,2)</f>
        <v>10746.41</v>
      </c>
    </row>
    <row r="62" spans="1:8" ht="12.75">
      <c r="A62" s="22" t="s">
        <v>15</v>
      </c>
      <c r="B62" s="86">
        <v>35</v>
      </c>
      <c r="C62" s="87" t="s">
        <v>68</v>
      </c>
      <c r="D62" s="88" t="s">
        <v>69</v>
      </c>
      <c r="E62" s="31">
        <v>13.1</v>
      </c>
      <c r="F62" s="90">
        <v>148.86607922</v>
      </c>
      <c r="G62" s="28">
        <v>7</v>
      </c>
      <c r="H62" s="28">
        <f>ROUND(G62*F62,2)</f>
        <v>1042.06</v>
      </c>
    </row>
    <row r="63" spans="1:8" ht="12.75">
      <c r="A63" s="22" t="s">
        <v>15</v>
      </c>
      <c r="B63" s="86"/>
      <c r="C63" s="87" t="s">
        <v>70</v>
      </c>
      <c r="D63" s="88" t="s">
        <v>71</v>
      </c>
      <c r="E63" s="31"/>
      <c r="F63" s="31"/>
      <c r="G63" s="26"/>
      <c r="H63" s="121"/>
    </row>
    <row r="64" spans="1:8" ht="12.75">
      <c r="A64" s="22" t="s">
        <v>15</v>
      </c>
      <c r="B64" s="86">
        <v>40</v>
      </c>
      <c r="C64" s="89" t="s">
        <v>72</v>
      </c>
      <c r="D64" s="88"/>
      <c r="E64" s="31">
        <v>70.92</v>
      </c>
      <c r="F64" s="90">
        <v>217.09327922</v>
      </c>
      <c r="G64" s="28">
        <v>4</v>
      </c>
      <c r="H64" s="28">
        <f>ROUND(G64*F64,2)</f>
        <v>868.37</v>
      </c>
    </row>
    <row r="65" spans="1:8" ht="12.75">
      <c r="A65" s="22" t="s">
        <v>15</v>
      </c>
      <c r="B65" s="86"/>
      <c r="C65" s="87" t="s">
        <v>73</v>
      </c>
      <c r="D65" s="88" t="s">
        <v>33</v>
      </c>
      <c r="E65" s="31"/>
      <c r="F65" s="31"/>
      <c r="G65" s="26"/>
      <c r="H65" s="121"/>
    </row>
    <row r="66" spans="1:8" ht="12.75">
      <c r="A66" s="22" t="s">
        <v>15</v>
      </c>
      <c r="B66" s="86">
        <v>48</v>
      </c>
      <c r="C66" s="89" t="s">
        <v>75</v>
      </c>
      <c r="D66" s="88"/>
      <c r="E66" s="31">
        <v>1773.27</v>
      </c>
      <c r="F66" s="90">
        <v>2838.925960704</v>
      </c>
      <c r="G66" s="28">
        <v>1</v>
      </c>
      <c r="H66" s="28">
        <f>ROUND(G66*F66,2)</f>
        <v>2838.93</v>
      </c>
    </row>
    <row r="67" spans="1:8" ht="12.75">
      <c r="A67" s="22" t="s">
        <v>15</v>
      </c>
      <c r="B67" s="86">
        <v>53</v>
      </c>
      <c r="C67" s="87" t="s">
        <v>78</v>
      </c>
      <c r="D67" s="88" t="s">
        <v>33</v>
      </c>
      <c r="E67" s="31">
        <v>92.22</v>
      </c>
      <c r="F67" s="90">
        <v>237.400690416</v>
      </c>
      <c r="G67" s="28">
        <v>13</v>
      </c>
      <c r="H67" s="28">
        <f>ROUND(G67*F67,2)</f>
        <v>3086.21</v>
      </c>
    </row>
    <row r="68" spans="1:8" ht="12.75">
      <c r="A68" s="22" t="s">
        <v>15</v>
      </c>
      <c r="B68" s="86">
        <v>54</v>
      </c>
      <c r="C68" s="87" t="s">
        <v>79</v>
      </c>
      <c r="D68" s="88" t="s">
        <v>33</v>
      </c>
      <c r="E68" s="31">
        <v>245.01</v>
      </c>
      <c r="F68" s="90">
        <v>417.69189041600004</v>
      </c>
      <c r="G68" s="28">
        <v>11</v>
      </c>
      <c r="H68" s="28">
        <f>ROUND(G68*F68,2)</f>
        <v>4594.61</v>
      </c>
    </row>
    <row r="69" spans="1:8" ht="12.75">
      <c r="A69" s="22" t="s">
        <v>15</v>
      </c>
      <c r="B69" s="86"/>
      <c r="C69" s="105" t="s">
        <v>198</v>
      </c>
      <c r="D69" s="88"/>
      <c r="E69" s="31"/>
      <c r="F69" s="31"/>
      <c r="G69" s="26"/>
      <c r="H69" s="121"/>
    </row>
    <row r="70" spans="1:8" ht="12.75">
      <c r="A70" s="22" t="s">
        <v>15</v>
      </c>
      <c r="B70" s="86">
        <v>56</v>
      </c>
      <c r="C70" s="89" t="s">
        <v>199</v>
      </c>
      <c r="D70" s="88" t="s">
        <v>33</v>
      </c>
      <c r="E70" s="31">
        <v>28.05</v>
      </c>
      <c r="F70" s="90">
        <v>295.792815112</v>
      </c>
      <c r="G70" s="28">
        <v>4</v>
      </c>
      <c r="H70" s="28">
        <f aca="true" t="shared" si="0" ref="H70:H82">ROUND(G70*F70,2)</f>
        <v>1183.17</v>
      </c>
    </row>
    <row r="71" spans="1:8" ht="12.75">
      <c r="A71" s="38" t="s">
        <v>15</v>
      </c>
      <c r="B71" s="86">
        <v>66</v>
      </c>
      <c r="C71" s="87" t="s">
        <v>84</v>
      </c>
      <c r="D71" s="88" t="s">
        <v>33</v>
      </c>
      <c r="E71" s="31">
        <v>21.59</v>
      </c>
      <c r="F71" s="90">
        <v>116.40959925199999</v>
      </c>
      <c r="G71" s="28">
        <v>23</v>
      </c>
      <c r="H71" s="28">
        <f t="shared" si="0"/>
        <v>2677.42</v>
      </c>
    </row>
    <row r="72" spans="1:8" ht="12.75">
      <c r="A72" s="38" t="s">
        <v>15</v>
      </c>
      <c r="B72" s="92">
        <v>67</v>
      </c>
      <c r="C72" s="87" t="s">
        <v>85</v>
      </c>
      <c r="D72" s="88" t="s">
        <v>33</v>
      </c>
      <c r="E72" s="31">
        <v>11.31</v>
      </c>
      <c r="F72" s="90">
        <v>48.59463285600002</v>
      </c>
      <c r="G72" s="28">
        <v>37</v>
      </c>
      <c r="H72" s="28">
        <f t="shared" si="0"/>
        <v>1798</v>
      </c>
    </row>
    <row r="73" spans="1:8" ht="12.75">
      <c r="A73" s="38" t="s">
        <v>15</v>
      </c>
      <c r="B73" s="86">
        <v>78</v>
      </c>
      <c r="C73" s="87" t="s">
        <v>86</v>
      </c>
      <c r="D73" s="88" t="s">
        <v>87</v>
      </c>
      <c r="E73" s="31">
        <v>8.61</v>
      </c>
      <c r="F73" s="90">
        <v>44.460143228</v>
      </c>
      <c r="G73" s="28">
        <v>2</v>
      </c>
      <c r="H73" s="28">
        <f t="shared" si="0"/>
        <v>88.92</v>
      </c>
    </row>
    <row r="74" spans="1:8" ht="12.75">
      <c r="A74" s="38" t="s">
        <v>15</v>
      </c>
      <c r="B74" s="86">
        <v>90</v>
      </c>
      <c r="C74" s="87" t="s">
        <v>90</v>
      </c>
      <c r="D74" s="93" t="s">
        <v>91</v>
      </c>
      <c r="E74" s="59">
        <v>140.87</v>
      </c>
      <c r="F74" s="90">
        <v>544.032750904</v>
      </c>
      <c r="G74" s="28">
        <v>9</v>
      </c>
      <c r="H74" s="28">
        <f t="shared" si="0"/>
        <v>4896.29</v>
      </c>
    </row>
    <row r="75" spans="1:8" ht="12.75">
      <c r="A75" s="38" t="s">
        <v>15</v>
      </c>
      <c r="B75" s="92">
        <v>91</v>
      </c>
      <c r="C75" s="87" t="s">
        <v>92</v>
      </c>
      <c r="D75" s="93" t="s">
        <v>41</v>
      </c>
      <c r="E75" s="59"/>
      <c r="F75" s="90">
        <v>99.50326330000001</v>
      </c>
      <c r="G75" s="28">
        <v>8</v>
      </c>
      <c r="H75" s="28">
        <f t="shared" si="0"/>
        <v>796.03</v>
      </c>
    </row>
    <row r="76" spans="1:8" ht="12.75">
      <c r="A76" s="38" t="s">
        <v>96</v>
      </c>
      <c r="B76" s="94">
        <v>106</v>
      </c>
      <c r="C76" s="96" t="s">
        <v>429</v>
      </c>
      <c r="D76" s="30" t="s">
        <v>39</v>
      </c>
      <c r="E76" s="95"/>
      <c r="F76" s="90">
        <v>61.35493102600001</v>
      </c>
      <c r="G76" s="28">
        <v>1</v>
      </c>
      <c r="H76" s="28">
        <f t="shared" si="0"/>
        <v>61.35</v>
      </c>
    </row>
    <row r="77" spans="1:8" ht="12.75">
      <c r="A77" s="38" t="s">
        <v>96</v>
      </c>
      <c r="B77" s="94">
        <v>111</v>
      </c>
      <c r="C77" s="29" t="s">
        <v>99</v>
      </c>
      <c r="D77" s="30" t="s">
        <v>100</v>
      </c>
      <c r="E77" s="95"/>
      <c r="F77" s="90"/>
      <c r="G77" s="28">
        <v>0</v>
      </c>
      <c r="H77" s="28">
        <f t="shared" si="0"/>
        <v>0</v>
      </c>
    </row>
    <row r="78" spans="1:8" ht="12.75">
      <c r="A78" s="38" t="s">
        <v>96</v>
      </c>
      <c r="B78" s="94">
        <v>112</v>
      </c>
      <c r="C78" s="96" t="s">
        <v>101</v>
      </c>
      <c r="D78" s="30" t="s">
        <v>102</v>
      </c>
      <c r="E78" s="95">
        <v>12.03</v>
      </c>
      <c r="F78" s="90">
        <v>127.68838868200002</v>
      </c>
      <c r="G78" s="28">
        <v>14</v>
      </c>
      <c r="H78" s="28">
        <f t="shared" si="0"/>
        <v>1787.64</v>
      </c>
    </row>
    <row r="79" spans="1:8" ht="12.75">
      <c r="A79" s="38" t="s">
        <v>96</v>
      </c>
      <c r="B79" s="94"/>
      <c r="C79" s="29" t="s">
        <v>103</v>
      </c>
      <c r="D79" s="30"/>
      <c r="E79" s="95"/>
      <c r="F79" s="95">
        <v>206.96678766400004</v>
      </c>
      <c r="G79" s="28">
        <v>157.99</v>
      </c>
      <c r="H79" s="28">
        <f t="shared" si="0"/>
        <v>32698.68</v>
      </c>
    </row>
    <row r="80" spans="1:8" ht="12.75">
      <c r="A80" s="38" t="s">
        <v>96</v>
      </c>
      <c r="B80" s="94"/>
      <c r="C80" s="96" t="s">
        <v>105</v>
      </c>
      <c r="D80" s="30" t="s">
        <v>39</v>
      </c>
      <c r="E80" s="95"/>
      <c r="F80" s="95">
        <v>58.49499553400001</v>
      </c>
      <c r="G80" s="28">
        <v>3</v>
      </c>
      <c r="H80" s="28">
        <f t="shared" si="0"/>
        <v>175.48</v>
      </c>
    </row>
    <row r="81" spans="1:8" ht="12.75">
      <c r="A81" s="38" t="s">
        <v>96</v>
      </c>
      <c r="B81" s="94"/>
      <c r="C81" s="96" t="s">
        <v>430</v>
      </c>
      <c r="D81" s="30" t="s">
        <v>39</v>
      </c>
      <c r="E81" s="95"/>
      <c r="F81" s="90">
        <v>52.228194550000005</v>
      </c>
      <c r="G81" s="28">
        <v>1</v>
      </c>
      <c r="H81" s="28">
        <f t="shared" si="0"/>
        <v>52.23</v>
      </c>
    </row>
    <row r="82" spans="1:8" ht="12.75">
      <c r="A82" s="38" t="s">
        <v>15</v>
      </c>
      <c r="B82" s="86">
        <v>132</v>
      </c>
      <c r="C82" s="87" t="s">
        <v>233</v>
      </c>
      <c r="D82" s="93" t="s">
        <v>41</v>
      </c>
      <c r="E82" s="59">
        <v>954.31</v>
      </c>
      <c r="F82" s="90">
        <v>1478.3259015679998</v>
      </c>
      <c r="G82" s="28"/>
      <c r="H82" s="28">
        <f t="shared" si="0"/>
        <v>0</v>
      </c>
    </row>
    <row r="83" spans="1:8" ht="12.75">
      <c r="A83" s="97"/>
      <c r="B83" s="98"/>
      <c r="C83" s="99"/>
      <c r="D83" s="100"/>
      <c r="E83" s="2"/>
      <c r="F83" s="40"/>
      <c r="G83" s="101"/>
      <c r="H83" s="37">
        <f>SUM(H55:H82)</f>
        <v>98127.65999999999</v>
      </c>
    </row>
    <row r="84" spans="1:8" ht="12.75">
      <c r="A84" s="97"/>
      <c r="B84" s="98"/>
      <c r="C84" s="35"/>
      <c r="D84" s="100"/>
      <c r="E84" s="2"/>
      <c r="F84" s="2"/>
      <c r="G84" s="101"/>
      <c r="H84" s="10"/>
    </row>
    <row r="85" spans="1:8" ht="12.75">
      <c r="A85" s="97"/>
      <c r="B85" s="98"/>
      <c r="C85" s="179"/>
      <c r="D85" s="98"/>
      <c r="E85" s="2"/>
      <c r="F85" s="2"/>
      <c r="G85" s="177"/>
      <c r="H85" s="178"/>
    </row>
    <row r="86" spans="1:8" ht="12.75">
      <c r="A86" s="67" t="s">
        <v>122</v>
      </c>
      <c r="B86" s="68"/>
      <c r="C86" s="69"/>
      <c r="D86" s="70"/>
      <c r="E86" s="70"/>
      <c r="F86" s="109"/>
      <c r="G86" s="110"/>
      <c r="H86" s="111"/>
    </row>
    <row r="87" spans="1:8" ht="13.5" customHeight="1">
      <c r="A87" s="74" t="s">
        <v>48</v>
      </c>
      <c r="B87" s="74" t="s">
        <v>48</v>
      </c>
      <c r="C87" s="75"/>
      <c r="D87" s="11" t="s">
        <v>49</v>
      </c>
      <c r="E87" s="74" t="s">
        <v>8</v>
      </c>
      <c r="F87" s="102" t="s">
        <v>9</v>
      </c>
      <c r="G87" s="17" t="s">
        <v>428</v>
      </c>
      <c r="H87" s="17"/>
    </row>
    <row r="88" spans="1:8" ht="12.75" customHeight="1">
      <c r="A88" s="77" t="s">
        <v>50</v>
      </c>
      <c r="B88" s="78" t="s">
        <v>51</v>
      </c>
      <c r="C88" s="79" t="s">
        <v>6</v>
      </c>
      <c r="D88" s="11"/>
      <c r="E88" s="77" t="s">
        <v>11</v>
      </c>
      <c r="F88" s="103" t="s">
        <v>52</v>
      </c>
      <c r="G88" s="81" t="s">
        <v>12</v>
      </c>
      <c r="H88" s="82" t="s">
        <v>13</v>
      </c>
    </row>
    <row r="89" spans="1:8" ht="12.75">
      <c r="A89" s="83" t="s">
        <v>53</v>
      </c>
      <c r="B89" s="78"/>
      <c r="C89" s="84"/>
      <c r="D89" s="11"/>
      <c r="E89" s="83" t="s">
        <v>14</v>
      </c>
      <c r="F89" s="104"/>
      <c r="G89" s="81"/>
      <c r="H89" s="82"/>
    </row>
    <row r="90" spans="1:8" ht="12.75">
      <c r="A90" s="112" t="s">
        <v>25</v>
      </c>
      <c r="B90" s="113">
        <v>1</v>
      </c>
      <c r="C90" s="87" t="s">
        <v>244</v>
      </c>
      <c r="D90" s="88" t="s">
        <v>217</v>
      </c>
      <c r="E90" s="31">
        <v>35.71</v>
      </c>
      <c r="F90" s="31">
        <v>187.339250834</v>
      </c>
      <c r="G90" s="28">
        <v>2</v>
      </c>
      <c r="H90" s="28">
        <f aca="true" t="shared" si="1" ref="H90:H98">ROUND(G90*F90,2)</f>
        <v>374.68</v>
      </c>
    </row>
    <row r="91" spans="1:8" ht="12.75">
      <c r="A91" s="112" t="s">
        <v>25</v>
      </c>
      <c r="B91" s="113">
        <v>5</v>
      </c>
      <c r="C91" s="87" t="s">
        <v>394</v>
      </c>
      <c r="D91" s="88" t="s">
        <v>395</v>
      </c>
      <c r="E91" s="31">
        <v>2.66</v>
      </c>
      <c r="F91" s="31">
        <v>120.89920445200002</v>
      </c>
      <c r="G91" s="28">
        <v>4.3</v>
      </c>
      <c r="H91" s="28">
        <f t="shared" si="1"/>
        <v>519.87</v>
      </c>
    </row>
    <row r="92" spans="1:8" ht="12.75">
      <c r="A92" s="112" t="s">
        <v>25</v>
      </c>
      <c r="B92" s="113">
        <v>17</v>
      </c>
      <c r="C92" s="87" t="s">
        <v>206</v>
      </c>
      <c r="D92" s="167" t="s">
        <v>207</v>
      </c>
      <c r="E92" s="31">
        <v>36.95</v>
      </c>
      <c r="F92" s="31">
        <v>87.571075448</v>
      </c>
      <c r="G92" s="28">
        <v>8</v>
      </c>
      <c r="H92" s="28">
        <f t="shared" si="1"/>
        <v>700.57</v>
      </c>
    </row>
    <row r="93" spans="1:8" ht="12.75">
      <c r="A93" s="112" t="s">
        <v>25</v>
      </c>
      <c r="B93" s="113">
        <v>21</v>
      </c>
      <c r="C93" s="87" t="s">
        <v>431</v>
      </c>
      <c r="D93" s="88" t="s">
        <v>217</v>
      </c>
      <c r="E93" s="40">
        <v>30.66</v>
      </c>
      <c r="F93" s="40">
        <v>239.311656214</v>
      </c>
      <c r="G93" s="28">
        <v>2</v>
      </c>
      <c r="H93" s="28">
        <f t="shared" si="1"/>
        <v>478.62</v>
      </c>
    </row>
    <row r="94" spans="1:8" ht="12.75">
      <c r="A94" s="112" t="s">
        <v>25</v>
      </c>
      <c r="B94" s="113">
        <v>22</v>
      </c>
      <c r="C94" s="87" t="s">
        <v>432</v>
      </c>
      <c r="D94" s="88" t="s">
        <v>126</v>
      </c>
      <c r="E94" s="31">
        <v>11.42</v>
      </c>
      <c r="F94" s="31">
        <v>129.922004452</v>
      </c>
      <c r="G94" s="28">
        <v>1</v>
      </c>
      <c r="H94" s="28">
        <f t="shared" si="1"/>
        <v>129.92</v>
      </c>
    </row>
    <row r="95" spans="1:8" ht="12.75">
      <c r="A95" s="112" t="s">
        <v>25</v>
      </c>
      <c r="B95" s="113">
        <v>25</v>
      </c>
      <c r="C95" s="87" t="s">
        <v>433</v>
      </c>
      <c r="D95" s="88" t="s">
        <v>434</v>
      </c>
      <c r="E95" s="31">
        <v>32.84</v>
      </c>
      <c r="F95" s="31">
        <v>171.042572912</v>
      </c>
      <c r="G95" s="28">
        <v>2</v>
      </c>
      <c r="H95" s="28">
        <f t="shared" si="1"/>
        <v>342.09</v>
      </c>
    </row>
    <row r="96" spans="1:8" ht="12.75">
      <c r="A96" s="112" t="s">
        <v>25</v>
      </c>
      <c r="B96" s="113">
        <v>33</v>
      </c>
      <c r="C96" s="87" t="s">
        <v>396</v>
      </c>
      <c r="D96" s="88" t="s">
        <v>165</v>
      </c>
      <c r="E96" s="31">
        <v>42.15</v>
      </c>
      <c r="F96" s="31">
        <v>110.11738961</v>
      </c>
      <c r="G96" s="28">
        <v>4.3</v>
      </c>
      <c r="H96" s="28">
        <f t="shared" si="1"/>
        <v>473.5</v>
      </c>
    </row>
    <row r="97" spans="1:8" ht="12.75">
      <c r="A97" s="112" t="s">
        <v>25</v>
      </c>
      <c r="B97" s="113">
        <v>38</v>
      </c>
      <c r="C97" s="87" t="s">
        <v>208</v>
      </c>
      <c r="D97" s="88" t="s">
        <v>209</v>
      </c>
      <c r="E97" s="31">
        <v>243.03</v>
      </c>
      <c r="F97" s="31">
        <v>993.442405288</v>
      </c>
      <c r="G97" s="28">
        <v>2</v>
      </c>
      <c r="H97" s="28">
        <f t="shared" si="1"/>
        <v>1986.88</v>
      </c>
    </row>
    <row r="98" spans="1:8" ht="12.75">
      <c r="A98" s="112" t="s">
        <v>25</v>
      </c>
      <c r="B98" s="113">
        <v>48</v>
      </c>
      <c r="C98" s="87" t="s">
        <v>212</v>
      </c>
      <c r="D98" s="88" t="s">
        <v>126</v>
      </c>
      <c r="E98" s="31">
        <v>103.72</v>
      </c>
      <c r="F98" s="31">
        <v>142.19772532000002</v>
      </c>
      <c r="G98" s="28">
        <v>1.2</v>
      </c>
      <c r="H98" s="28">
        <f t="shared" si="1"/>
        <v>170.64</v>
      </c>
    </row>
    <row r="99" spans="1:8" ht="12.75">
      <c r="A99" s="112" t="s">
        <v>25</v>
      </c>
      <c r="B99" s="114"/>
      <c r="C99" s="87" t="s">
        <v>127</v>
      </c>
      <c r="D99" s="88"/>
      <c r="E99" s="40"/>
      <c r="F99" s="40"/>
      <c r="G99" s="28">
        <v>0</v>
      </c>
      <c r="H99" s="28">
        <v>0</v>
      </c>
    </row>
    <row r="100" spans="1:8" ht="12.75">
      <c r="A100" s="112" t="s">
        <v>25</v>
      </c>
      <c r="B100" s="113">
        <v>61</v>
      </c>
      <c r="C100" s="89" t="s">
        <v>130</v>
      </c>
      <c r="D100" s="88" t="s">
        <v>129</v>
      </c>
      <c r="E100" s="40">
        <v>43.43</v>
      </c>
      <c r="F100" s="40">
        <v>106.94960504</v>
      </c>
      <c r="G100" s="28">
        <v>1</v>
      </c>
      <c r="H100" s="28">
        <f>ROUND(G100*F100,2)</f>
        <v>106.95</v>
      </c>
    </row>
    <row r="101" spans="1:8" ht="12.75">
      <c r="A101" s="112" t="s">
        <v>25</v>
      </c>
      <c r="B101" s="113"/>
      <c r="C101" s="87" t="s">
        <v>435</v>
      </c>
      <c r="D101" s="88"/>
      <c r="E101" s="31"/>
      <c r="F101" s="31"/>
      <c r="G101" s="40"/>
      <c r="H101" s="165"/>
    </row>
    <row r="102" spans="1:8" ht="12.75">
      <c r="A102" s="112" t="s">
        <v>25</v>
      </c>
      <c r="B102" s="113">
        <v>78</v>
      </c>
      <c r="C102" s="105" t="s">
        <v>436</v>
      </c>
      <c r="D102" s="88" t="s">
        <v>437</v>
      </c>
      <c r="E102" s="31">
        <v>53.08</v>
      </c>
      <c r="F102" s="31">
        <v>245.441910304</v>
      </c>
      <c r="G102" s="28">
        <v>2</v>
      </c>
      <c r="H102" s="28">
        <f aca="true" t="shared" si="2" ref="H102:H107">ROUND(G102*F102,2)</f>
        <v>490.88</v>
      </c>
    </row>
    <row r="103" spans="1:8" ht="12.75">
      <c r="A103" s="112" t="s">
        <v>25</v>
      </c>
      <c r="B103" s="113">
        <v>87</v>
      </c>
      <c r="C103" s="87" t="s">
        <v>274</v>
      </c>
      <c r="D103" s="88" t="s">
        <v>275</v>
      </c>
      <c r="E103" s="31">
        <v>59.67</v>
      </c>
      <c r="F103" s="31">
        <v>291.124364832</v>
      </c>
      <c r="G103" s="28">
        <v>8</v>
      </c>
      <c r="H103" s="28">
        <f t="shared" si="2"/>
        <v>2328.99</v>
      </c>
    </row>
    <row r="104" spans="1:8" ht="12.75">
      <c r="A104" s="112" t="s">
        <v>25</v>
      </c>
      <c r="B104" s="113">
        <v>88</v>
      </c>
      <c r="C104" s="89" t="s">
        <v>276</v>
      </c>
      <c r="D104" s="88" t="s">
        <v>275</v>
      </c>
      <c r="E104" s="31">
        <v>59.67</v>
      </c>
      <c r="F104" s="31">
        <v>335.575512864</v>
      </c>
      <c r="G104" s="28">
        <v>21</v>
      </c>
      <c r="H104" s="28">
        <f t="shared" si="2"/>
        <v>7047.09</v>
      </c>
    </row>
    <row r="105" spans="1:8" ht="12.75">
      <c r="A105" s="112" t="s">
        <v>25</v>
      </c>
      <c r="B105" s="91">
        <v>134</v>
      </c>
      <c r="C105" s="29" t="s">
        <v>216</v>
      </c>
      <c r="D105" s="30" t="s">
        <v>217</v>
      </c>
      <c r="E105" s="95"/>
      <c r="F105" s="95">
        <v>47.699473864000005</v>
      </c>
      <c r="G105" s="28">
        <v>8</v>
      </c>
      <c r="H105" s="28">
        <f t="shared" si="2"/>
        <v>381.6</v>
      </c>
    </row>
    <row r="106" spans="1:8" ht="12.75">
      <c r="A106" s="112" t="s">
        <v>25</v>
      </c>
      <c r="B106" s="91">
        <v>137</v>
      </c>
      <c r="C106" s="105" t="s">
        <v>218</v>
      </c>
      <c r="D106" s="88" t="s">
        <v>219</v>
      </c>
      <c r="E106" s="31"/>
      <c r="F106" s="31">
        <v>16.591121344</v>
      </c>
      <c r="G106" s="28">
        <v>2.8</v>
      </c>
      <c r="H106" s="28">
        <f t="shared" si="2"/>
        <v>46.46</v>
      </c>
    </row>
    <row r="107" spans="1:8" ht="12.75">
      <c r="A107" s="112" t="s">
        <v>25</v>
      </c>
      <c r="B107" s="91">
        <v>138</v>
      </c>
      <c r="C107" s="105" t="s">
        <v>220</v>
      </c>
      <c r="D107" s="88" t="s">
        <v>221</v>
      </c>
      <c r="E107" s="31">
        <v>37.84</v>
      </c>
      <c r="F107" s="31">
        <v>88.48777544800002</v>
      </c>
      <c r="G107" s="28">
        <v>2.8</v>
      </c>
      <c r="H107" s="28">
        <f t="shared" si="2"/>
        <v>247.77</v>
      </c>
    </row>
    <row r="108" spans="1:8" ht="12.75">
      <c r="A108" s="100"/>
      <c r="B108" s="98"/>
      <c r="C108" s="42"/>
      <c r="D108" s="106"/>
      <c r="E108" s="2"/>
      <c r="F108" s="2"/>
      <c r="G108" s="107"/>
      <c r="H108" s="108">
        <f>SUM(H90:H107)</f>
        <v>15826.51</v>
      </c>
    </row>
    <row r="109" spans="1:8" ht="12.75">
      <c r="A109"/>
      <c r="B109"/>
      <c r="C109"/>
      <c r="D109"/>
      <c r="E109"/>
      <c r="F109" s="2"/>
      <c r="G109"/>
      <c r="H109"/>
    </row>
    <row r="110" spans="1:8" ht="12.75">
      <c r="A110" s="98"/>
      <c r="B110" s="98"/>
      <c r="C110" s="118" t="s">
        <v>30</v>
      </c>
      <c r="D110" s="119"/>
      <c r="E110" s="2"/>
      <c r="F110" s="2"/>
      <c r="G110" s="120"/>
      <c r="H110" s="111"/>
    </row>
    <row r="111" spans="1:8" ht="13.5" customHeight="1">
      <c r="A111" s="74" t="s">
        <v>48</v>
      </c>
      <c r="B111" s="74" t="s">
        <v>48</v>
      </c>
      <c r="C111" s="75"/>
      <c r="D111" s="11" t="s">
        <v>49</v>
      </c>
      <c r="E111" s="74" t="s">
        <v>8</v>
      </c>
      <c r="F111" s="102" t="s">
        <v>9</v>
      </c>
      <c r="G111" s="17" t="s">
        <v>428</v>
      </c>
      <c r="H111" s="17"/>
    </row>
    <row r="112" spans="1:8" ht="12.75" customHeight="1">
      <c r="A112" s="77" t="s">
        <v>50</v>
      </c>
      <c r="B112" s="78" t="s">
        <v>51</v>
      </c>
      <c r="C112" s="79" t="s">
        <v>6</v>
      </c>
      <c r="D112" s="11"/>
      <c r="E112" s="77" t="s">
        <v>11</v>
      </c>
      <c r="F112" s="103" t="s">
        <v>52</v>
      </c>
      <c r="G112" s="81" t="s">
        <v>12</v>
      </c>
      <c r="H112" s="82" t="s">
        <v>13</v>
      </c>
    </row>
    <row r="113" spans="1:8" ht="12.75">
      <c r="A113" s="83" t="s">
        <v>53</v>
      </c>
      <c r="B113" s="78"/>
      <c r="C113" s="84"/>
      <c r="D113" s="11"/>
      <c r="E113" s="83" t="s">
        <v>14</v>
      </c>
      <c r="F113" s="104"/>
      <c r="G113" s="81"/>
      <c r="H113" s="82"/>
    </row>
    <row r="114" spans="1:8" ht="12.75">
      <c r="A114" s="112" t="s">
        <v>31</v>
      </c>
      <c r="B114" s="113"/>
      <c r="C114" s="87" t="s">
        <v>140</v>
      </c>
      <c r="D114" s="88"/>
      <c r="E114" s="31"/>
      <c r="F114" s="31"/>
      <c r="G114" s="26"/>
      <c r="H114" s="121"/>
    </row>
    <row r="115" spans="1:8" ht="12.75">
      <c r="A115" s="112" t="s">
        <v>31</v>
      </c>
      <c r="B115" s="113">
        <v>1</v>
      </c>
      <c r="C115" s="89" t="s">
        <v>141</v>
      </c>
      <c r="D115" s="88" t="s">
        <v>142</v>
      </c>
      <c r="E115" s="31">
        <v>61.99</v>
      </c>
      <c r="F115" s="31">
        <v>121.02360538</v>
      </c>
      <c r="G115" s="28">
        <v>25</v>
      </c>
      <c r="H115" s="28">
        <f aca="true" t="shared" si="3" ref="H115:H128">ROUND(G115*F115,2)</f>
        <v>3025.59</v>
      </c>
    </row>
    <row r="116" spans="1:8" ht="12.75">
      <c r="A116" s="112" t="s">
        <v>31</v>
      </c>
      <c r="B116" s="113">
        <v>9</v>
      </c>
      <c r="C116" s="87" t="s">
        <v>148</v>
      </c>
      <c r="D116" s="88" t="s">
        <v>149</v>
      </c>
      <c r="E116" s="31">
        <v>26.26</v>
      </c>
      <c r="F116" s="31">
        <v>70.88112745800001</v>
      </c>
      <c r="G116" s="28">
        <v>2</v>
      </c>
      <c r="H116" s="28">
        <f t="shared" si="3"/>
        <v>141.76</v>
      </c>
    </row>
    <row r="117" spans="1:8" ht="12.75">
      <c r="A117" s="112" t="s">
        <v>31</v>
      </c>
      <c r="B117" s="113">
        <v>10</v>
      </c>
      <c r="C117" s="87" t="s">
        <v>150</v>
      </c>
      <c r="D117" s="88" t="s">
        <v>151</v>
      </c>
      <c r="E117" s="31">
        <v>243.51</v>
      </c>
      <c r="F117" s="31">
        <v>382.31528237400005</v>
      </c>
      <c r="G117" s="28">
        <v>54</v>
      </c>
      <c r="H117" s="28">
        <f t="shared" si="3"/>
        <v>20645.03</v>
      </c>
    </row>
    <row r="118" spans="1:8" ht="12.75">
      <c r="A118" s="112" t="s">
        <v>31</v>
      </c>
      <c r="B118" s="113">
        <v>16</v>
      </c>
      <c r="C118" s="87" t="s">
        <v>154</v>
      </c>
      <c r="D118" s="122" t="s">
        <v>33</v>
      </c>
      <c r="E118" s="40">
        <v>3991.38</v>
      </c>
      <c r="F118" s="123">
        <v>741.3549730940001</v>
      </c>
      <c r="G118" s="28">
        <v>60</v>
      </c>
      <c r="H118" s="28">
        <f t="shared" si="3"/>
        <v>44481.3</v>
      </c>
    </row>
    <row r="119" spans="1:8" ht="12.75">
      <c r="A119" s="112" t="s">
        <v>31</v>
      </c>
      <c r="B119" s="113">
        <v>17</v>
      </c>
      <c r="C119" s="87" t="s">
        <v>155</v>
      </c>
      <c r="D119" s="115" t="s">
        <v>156</v>
      </c>
      <c r="E119" s="124">
        <v>367.61</v>
      </c>
      <c r="F119" s="40">
        <v>515.855672912</v>
      </c>
      <c r="G119" s="28">
        <v>1</v>
      </c>
      <c r="H119" s="28">
        <f t="shared" si="3"/>
        <v>515.86</v>
      </c>
    </row>
    <row r="120" spans="1:8" ht="12.75">
      <c r="A120" s="112" t="s">
        <v>31</v>
      </c>
      <c r="B120" s="113">
        <v>18</v>
      </c>
      <c r="C120" s="87" t="s">
        <v>413</v>
      </c>
      <c r="D120" s="88" t="s">
        <v>33</v>
      </c>
      <c r="E120" s="26">
        <v>100.64</v>
      </c>
      <c r="F120" s="31">
        <v>124.62296530600001</v>
      </c>
      <c r="G120" s="28">
        <v>30</v>
      </c>
      <c r="H120" s="28">
        <f t="shared" si="3"/>
        <v>3738.69</v>
      </c>
    </row>
    <row r="121" spans="1:8" ht="12.75">
      <c r="A121" s="112" t="s">
        <v>31</v>
      </c>
      <c r="B121" s="113">
        <v>19</v>
      </c>
      <c r="C121" s="87" t="s">
        <v>224</v>
      </c>
      <c r="D121" s="88" t="s">
        <v>33</v>
      </c>
      <c r="E121" s="26">
        <v>154.06</v>
      </c>
      <c r="F121" s="31">
        <v>179.645565306</v>
      </c>
      <c r="G121" s="28">
        <v>16</v>
      </c>
      <c r="H121" s="28">
        <f t="shared" si="3"/>
        <v>2874.33</v>
      </c>
    </row>
    <row r="122" spans="1:8" ht="12.75">
      <c r="A122" s="112" t="s">
        <v>31</v>
      </c>
      <c r="B122" s="113">
        <v>20</v>
      </c>
      <c r="C122" s="87" t="s">
        <v>158</v>
      </c>
      <c r="D122" s="88" t="s">
        <v>33</v>
      </c>
      <c r="E122" s="26">
        <v>9.62</v>
      </c>
      <c r="F122" s="31">
        <v>30.872365306</v>
      </c>
      <c r="G122" s="28">
        <v>126</v>
      </c>
      <c r="H122" s="28">
        <f t="shared" si="3"/>
        <v>3889.92</v>
      </c>
    </row>
    <row r="123" spans="1:8" ht="12.75">
      <c r="A123" s="112" t="s">
        <v>31</v>
      </c>
      <c r="B123" s="113">
        <v>21</v>
      </c>
      <c r="C123" s="87" t="s">
        <v>159</v>
      </c>
      <c r="D123" s="88" t="s">
        <v>33</v>
      </c>
      <c r="E123" s="26">
        <v>66.53</v>
      </c>
      <c r="F123" s="31">
        <v>89.48966530599999</v>
      </c>
      <c r="G123" s="28">
        <v>3</v>
      </c>
      <c r="H123" s="28">
        <f t="shared" si="3"/>
        <v>268.47</v>
      </c>
    </row>
    <row r="124" spans="1:8" ht="15" customHeight="1">
      <c r="A124" s="112" t="s">
        <v>31</v>
      </c>
      <c r="B124" s="113">
        <v>34</v>
      </c>
      <c r="C124" s="87" t="s">
        <v>414</v>
      </c>
      <c r="D124" s="88" t="s">
        <v>406</v>
      </c>
      <c r="E124" s="31">
        <v>32.43</v>
      </c>
      <c r="F124" s="31">
        <v>112.21072638399998</v>
      </c>
      <c r="G124" s="28">
        <v>7</v>
      </c>
      <c r="H124" s="28">
        <f t="shared" si="3"/>
        <v>785.48</v>
      </c>
    </row>
    <row r="125" spans="1:8" ht="15" customHeight="1">
      <c r="A125" s="112" t="s">
        <v>31</v>
      </c>
      <c r="B125" s="113">
        <v>38</v>
      </c>
      <c r="C125" s="87" t="s">
        <v>160</v>
      </c>
      <c r="D125" s="88" t="s">
        <v>161</v>
      </c>
      <c r="E125" s="40">
        <v>1971.04</v>
      </c>
      <c r="F125" s="40">
        <v>2363.68564805</v>
      </c>
      <c r="G125" s="28">
        <v>1</v>
      </c>
      <c r="H125" s="28">
        <f t="shared" si="3"/>
        <v>2363.69</v>
      </c>
    </row>
    <row r="126" spans="1:8" ht="12.75">
      <c r="A126" s="112" t="s">
        <v>31</v>
      </c>
      <c r="B126" s="113">
        <v>41</v>
      </c>
      <c r="C126" s="87" t="s">
        <v>416</v>
      </c>
      <c r="D126" s="88" t="s">
        <v>286</v>
      </c>
      <c r="E126" s="40">
        <v>2.31</v>
      </c>
      <c r="F126" s="40">
        <v>14.822641008000003</v>
      </c>
      <c r="G126" s="28">
        <v>1</v>
      </c>
      <c r="H126" s="28">
        <f t="shared" si="3"/>
        <v>14.82</v>
      </c>
    </row>
    <row r="127" spans="1:8" ht="12.75">
      <c r="A127" s="112" t="s">
        <v>31</v>
      </c>
      <c r="B127" s="113">
        <v>52</v>
      </c>
      <c r="C127" s="87" t="s">
        <v>438</v>
      </c>
      <c r="D127" s="88" t="s">
        <v>33</v>
      </c>
      <c r="E127" s="31">
        <v>1312.86</v>
      </c>
      <c r="F127" s="31">
        <v>1497.0863602959998</v>
      </c>
      <c r="G127" s="28">
        <v>1</v>
      </c>
      <c r="H127" s="28">
        <f t="shared" si="3"/>
        <v>1497.09</v>
      </c>
    </row>
    <row r="128" spans="1:8" ht="12.75">
      <c r="A128" s="112" t="s">
        <v>418</v>
      </c>
      <c r="B128" s="91">
        <v>58</v>
      </c>
      <c r="C128" s="105" t="s">
        <v>419</v>
      </c>
      <c r="D128" s="88" t="s">
        <v>161</v>
      </c>
      <c r="E128" s="40">
        <v>3804.59</v>
      </c>
      <c r="F128" s="40">
        <v>741.3549730940001</v>
      </c>
      <c r="G128" s="227">
        <v>1</v>
      </c>
      <c r="H128" s="28">
        <f t="shared" si="3"/>
        <v>741.35</v>
      </c>
    </row>
    <row r="129" spans="1:8" ht="12.75">
      <c r="A129" s="98"/>
      <c r="B129" s="98"/>
      <c r="C129" s="42" t="s">
        <v>19</v>
      </c>
      <c r="D129" s="106"/>
      <c r="E129" s="2"/>
      <c r="F129" s="2"/>
      <c r="G129" s="107"/>
      <c r="H129" s="108">
        <f>SUM(H115:H128)</f>
        <v>84983.38</v>
      </c>
    </row>
    <row r="130" spans="1:8" ht="12.75">
      <c r="A130" s="98"/>
      <c r="B130" s="98"/>
      <c r="C130" s="42"/>
      <c r="D130" s="153"/>
      <c r="E130" s="153"/>
      <c r="F130" s="114"/>
      <c r="G130" s="114"/>
      <c r="H130" s="48"/>
    </row>
    <row r="131" spans="1:8" ht="12.75">
      <c r="A131" s="67" t="s">
        <v>162</v>
      </c>
      <c r="B131" s="68"/>
      <c r="C131" s="69"/>
      <c r="D131" s="70"/>
      <c r="E131" s="70"/>
      <c r="F131" s="109"/>
      <c r="G131" s="107"/>
      <c r="H131" s="48"/>
    </row>
    <row r="132" spans="1:8" ht="13.5" customHeight="1">
      <c r="A132" s="74" t="s">
        <v>48</v>
      </c>
      <c r="B132" s="74" t="s">
        <v>48</v>
      </c>
      <c r="C132" s="75"/>
      <c r="D132" s="11" t="s">
        <v>49</v>
      </c>
      <c r="E132" s="74" t="s">
        <v>8</v>
      </c>
      <c r="F132" s="102" t="s">
        <v>9</v>
      </c>
      <c r="G132" s="17" t="s">
        <v>428</v>
      </c>
      <c r="H132" s="17"/>
    </row>
    <row r="133" spans="1:8" ht="12.75" customHeight="1">
      <c r="A133" s="77" t="s">
        <v>50</v>
      </c>
      <c r="B133" s="78" t="s">
        <v>51</v>
      </c>
      <c r="C133" s="79" t="s">
        <v>6</v>
      </c>
      <c r="D133" s="11"/>
      <c r="E133" s="77" t="s">
        <v>11</v>
      </c>
      <c r="F133" s="103" t="s">
        <v>52</v>
      </c>
      <c r="G133" s="81" t="s">
        <v>12</v>
      </c>
      <c r="H133" s="82" t="s">
        <v>13</v>
      </c>
    </row>
    <row r="134" spans="1:8" ht="12.75">
      <c r="A134" s="83" t="s">
        <v>53</v>
      </c>
      <c r="B134" s="78"/>
      <c r="C134" s="84"/>
      <c r="D134" s="11"/>
      <c r="E134" s="83" t="s">
        <v>14</v>
      </c>
      <c r="F134" s="104"/>
      <c r="G134" s="81"/>
      <c r="H134" s="82"/>
    </row>
    <row r="135" spans="1:8" ht="12.75">
      <c r="A135" s="112" t="s">
        <v>163</v>
      </c>
      <c r="B135" s="125">
        <v>1</v>
      </c>
      <c r="C135" s="87" t="s">
        <v>277</v>
      </c>
      <c r="D135" s="88" t="s">
        <v>278</v>
      </c>
      <c r="E135" s="31"/>
      <c r="F135" s="31">
        <v>955.419379312</v>
      </c>
      <c r="G135" s="28">
        <v>1</v>
      </c>
      <c r="H135" s="28">
        <f aca="true" t="shared" si="4" ref="H135:H141">ROUND(G135*F135,2)</f>
        <v>955.42</v>
      </c>
    </row>
    <row r="136" spans="1:8" ht="12.75">
      <c r="A136" s="112" t="s">
        <v>163</v>
      </c>
      <c r="B136" s="113">
        <v>3</v>
      </c>
      <c r="C136" s="87" t="s">
        <v>280</v>
      </c>
      <c r="D136" s="88" t="s">
        <v>278</v>
      </c>
      <c r="E136" s="31"/>
      <c r="F136" s="31">
        <v>643.7220252000001</v>
      </c>
      <c r="G136" s="28">
        <v>1</v>
      </c>
      <c r="H136" s="28">
        <f t="shared" si="4"/>
        <v>643.72</v>
      </c>
    </row>
    <row r="137" spans="1:8" ht="12.75">
      <c r="A137" s="112" t="s">
        <v>163</v>
      </c>
      <c r="B137" s="125">
        <v>9</v>
      </c>
      <c r="C137" s="87" t="s">
        <v>164</v>
      </c>
      <c r="D137" s="88" t="s">
        <v>165</v>
      </c>
      <c r="E137" s="31">
        <v>32.84</v>
      </c>
      <c r="F137" s="31">
        <v>171.042572912</v>
      </c>
      <c r="G137" s="28">
        <v>0.5</v>
      </c>
      <c r="H137" s="28">
        <f t="shared" si="4"/>
        <v>85.52</v>
      </c>
    </row>
    <row r="138" spans="1:8" ht="12.75">
      <c r="A138" s="112" t="s">
        <v>163</v>
      </c>
      <c r="B138" s="91"/>
      <c r="C138" s="87" t="s">
        <v>168</v>
      </c>
      <c r="D138" s="93"/>
      <c r="E138" s="93"/>
      <c r="F138" s="40">
        <v>0</v>
      </c>
      <c r="G138" s="28">
        <v>0</v>
      </c>
      <c r="H138" s="28">
        <f t="shared" si="4"/>
        <v>0</v>
      </c>
    </row>
    <row r="139" spans="1:8" ht="12.75">
      <c r="A139" s="112" t="s">
        <v>163</v>
      </c>
      <c r="B139" s="91">
        <v>40</v>
      </c>
      <c r="C139" s="89" t="s">
        <v>250</v>
      </c>
      <c r="D139" s="93" t="s">
        <v>170</v>
      </c>
      <c r="E139" s="59">
        <v>4.12</v>
      </c>
      <c r="F139" s="40">
        <v>231.03342467399997</v>
      </c>
      <c r="G139" s="28">
        <v>3</v>
      </c>
      <c r="H139" s="28">
        <f t="shared" si="4"/>
        <v>693.1</v>
      </c>
    </row>
    <row r="140" spans="1:8" ht="12.75">
      <c r="A140" s="112" t="s">
        <v>163</v>
      </c>
      <c r="B140" s="91">
        <v>41</v>
      </c>
      <c r="C140" s="89" t="s">
        <v>169</v>
      </c>
      <c r="D140" s="93" t="s">
        <v>170</v>
      </c>
      <c r="E140" s="59">
        <v>4.12</v>
      </c>
      <c r="F140" s="40">
        <v>87.1149383</v>
      </c>
      <c r="G140" s="28">
        <v>1</v>
      </c>
      <c r="H140" s="28">
        <f t="shared" si="4"/>
        <v>87.11</v>
      </c>
    </row>
    <row r="141" spans="1:8" ht="12.75">
      <c r="A141" s="22"/>
      <c r="B141" s="86">
        <v>50</v>
      </c>
      <c r="C141" s="105" t="s">
        <v>251</v>
      </c>
      <c r="D141" s="115" t="s">
        <v>39</v>
      </c>
      <c r="E141" s="126"/>
      <c r="F141" s="40">
        <v>123.85</v>
      </c>
      <c r="G141" s="28">
        <v>8</v>
      </c>
      <c r="H141" s="28">
        <f t="shared" si="4"/>
        <v>990.8</v>
      </c>
    </row>
    <row r="142" spans="1:8" ht="12.75">
      <c r="A142" s="98"/>
      <c r="B142" s="98"/>
      <c r="C142" s="42" t="s">
        <v>19</v>
      </c>
      <c r="D142" s="106"/>
      <c r="E142" s="106"/>
      <c r="F142" s="107"/>
      <c r="G142" s="128"/>
      <c r="H142" s="60">
        <f>SUM(H135:H141)</f>
        <v>3455.67</v>
      </c>
    </row>
    <row r="143" spans="1:8" ht="12.75">
      <c r="A143" s="98"/>
      <c r="B143" s="98"/>
      <c r="C143" s="42"/>
      <c r="D143" s="106"/>
      <c r="E143" s="106"/>
      <c r="F143" s="107"/>
      <c r="G143" s="170"/>
      <c r="H143" s="48"/>
    </row>
    <row r="144" spans="1:8" ht="12.75">
      <c r="A144" s="131"/>
      <c r="B144" s="131"/>
      <c r="C144" s="56"/>
      <c r="D144" s="132"/>
      <c r="E144" s="132"/>
      <c r="F144" s="133"/>
      <c r="G144" s="134"/>
      <c r="H144" s="52"/>
    </row>
    <row r="145" spans="1:8" ht="12.75">
      <c r="A145" s="131"/>
      <c r="B145" s="131"/>
      <c r="C145" s="56"/>
      <c r="D145" s="132"/>
      <c r="E145" s="132"/>
      <c r="F145" s="133"/>
      <c r="G145" s="134"/>
      <c r="H145" s="52"/>
    </row>
    <row r="146" spans="1:8" ht="12.75" customHeight="1">
      <c r="A146" s="74" t="s">
        <v>48</v>
      </c>
      <c r="B146" s="74" t="s">
        <v>48</v>
      </c>
      <c r="C146" s="75"/>
      <c r="D146" s="11" t="s">
        <v>49</v>
      </c>
      <c r="E146" s="74" t="s">
        <v>8</v>
      </c>
      <c r="F146" s="130" t="s">
        <v>173</v>
      </c>
      <c r="G146" s="17" t="s">
        <v>428</v>
      </c>
      <c r="H146" s="17"/>
    </row>
    <row r="147" spans="1:8" ht="12.75" customHeight="1">
      <c r="A147" s="77" t="s">
        <v>50</v>
      </c>
      <c r="B147" s="78" t="s">
        <v>51</v>
      </c>
      <c r="C147" s="79" t="s">
        <v>6</v>
      </c>
      <c r="D147" s="11"/>
      <c r="E147" s="77" t="s">
        <v>11</v>
      </c>
      <c r="F147" s="130"/>
      <c r="G147" s="81" t="s">
        <v>12</v>
      </c>
      <c r="H147" s="82" t="s">
        <v>13</v>
      </c>
    </row>
    <row r="148" spans="1:8" ht="12.75">
      <c r="A148" s="83" t="s">
        <v>53</v>
      </c>
      <c r="B148" s="78"/>
      <c r="C148" s="84"/>
      <c r="D148" s="11"/>
      <c r="E148" s="83" t="s">
        <v>14</v>
      </c>
      <c r="F148" s="130"/>
      <c r="G148" s="81"/>
      <c r="H148" s="82"/>
    </row>
    <row r="149" spans="1:8" ht="12.75">
      <c r="A149" s="135"/>
      <c r="B149" s="23">
        <v>14</v>
      </c>
      <c r="C149" s="29" t="s">
        <v>177</v>
      </c>
      <c r="D149" s="30" t="s">
        <v>39</v>
      </c>
      <c r="E149" s="40"/>
      <c r="F149" s="40">
        <v>282.203333333333</v>
      </c>
      <c r="G149" s="28">
        <v>1</v>
      </c>
      <c r="H149" s="28">
        <f>ROUND(G149*F149,2)</f>
        <v>282.2</v>
      </c>
    </row>
    <row r="150" spans="1:8" ht="12.75">
      <c r="A150" s="135"/>
      <c r="B150" s="23">
        <v>16</v>
      </c>
      <c r="C150" s="29" t="s">
        <v>178</v>
      </c>
      <c r="D150" s="30" t="s">
        <v>39</v>
      </c>
      <c r="E150" s="40"/>
      <c r="F150" s="40">
        <v>380.08</v>
      </c>
      <c r="G150" s="28">
        <v>1</v>
      </c>
      <c r="H150" s="28">
        <f>ROUND(G150*F150,2)</f>
        <v>380.08</v>
      </c>
    </row>
    <row r="151" spans="1:8" ht="12.75">
      <c r="A151" s="136"/>
      <c r="B151" s="137"/>
      <c r="C151" s="138" t="s">
        <v>19</v>
      </c>
      <c r="D151" s="139"/>
      <c r="E151" s="140"/>
      <c r="F151" s="140"/>
      <c r="G151" s="141"/>
      <c r="H151" s="60">
        <f>SUM(H149:H150)</f>
        <v>662.28</v>
      </c>
    </row>
    <row r="152" spans="1:8" ht="12.75">
      <c r="A152" s="131"/>
      <c r="B152" s="131"/>
      <c r="C152" s="56"/>
      <c r="D152" s="132"/>
      <c r="E152" s="132"/>
      <c r="F152" s="133"/>
      <c r="G152" s="134"/>
      <c r="H152" s="52"/>
    </row>
    <row r="153" spans="1:8" ht="12.75">
      <c r="A153" s="98"/>
      <c r="B153" s="98"/>
      <c r="C153" s="42"/>
      <c r="D153" s="106"/>
      <c r="E153" s="110"/>
      <c r="F153" s="107"/>
      <c r="G153" s="107"/>
      <c r="H153" s="48"/>
    </row>
    <row r="154" spans="1:8" ht="12.75">
      <c r="A154" s="98"/>
      <c r="B154" s="98"/>
      <c r="C154" s="42"/>
      <c r="D154" s="106"/>
      <c r="E154" s="106"/>
      <c r="F154" s="107"/>
      <c r="G154" s="107"/>
      <c r="H154" s="48"/>
    </row>
    <row r="155" spans="1:8" ht="12.75" customHeight="1">
      <c r="A155" s="74" t="s">
        <v>48</v>
      </c>
      <c r="B155" s="74" t="s">
        <v>48</v>
      </c>
      <c r="C155" s="75"/>
      <c r="D155" s="11" t="s">
        <v>49</v>
      </c>
      <c r="E155" s="74" t="s">
        <v>8</v>
      </c>
      <c r="F155" s="130" t="s">
        <v>173</v>
      </c>
      <c r="G155" s="17" t="s">
        <v>428</v>
      </c>
      <c r="H155" s="17"/>
    </row>
    <row r="156" spans="1:8" ht="12.75" customHeight="1">
      <c r="A156" s="77" t="s">
        <v>50</v>
      </c>
      <c r="B156" s="78" t="s">
        <v>51</v>
      </c>
      <c r="C156" s="79" t="s">
        <v>6</v>
      </c>
      <c r="D156" s="11"/>
      <c r="E156" s="77" t="s">
        <v>11</v>
      </c>
      <c r="F156" s="130"/>
      <c r="G156" s="81" t="s">
        <v>12</v>
      </c>
      <c r="H156" s="82" t="s">
        <v>13</v>
      </c>
    </row>
    <row r="157" spans="1:8" ht="12.75">
      <c r="A157" s="83" t="s">
        <v>53</v>
      </c>
      <c r="B157" s="78"/>
      <c r="C157" s="84"/>
      <c r="D157" s="11"/>
      <c r="E157" s="83" t="s">
        <v>14</v>
      </c>
      <c r="F157" s="130"/>
      <c r="G157" s="81"/>
      <c r="H157" s="82"/>
    </row>
    <row r="158" spans="1:8" ht="12.75">
      <c r="A158" s="135"/>
      <c r="B158" s="23">
        <v>19</v>
      </c>
      <c r="C158" s="29" t="s">
        <v>180</v>
      </c>
      <c r="D158" s="30" t="s">
        <v>181</v>
      </c>
      <c r="E158" s="40"/>
      <c r="F158" s="40"/>
      <c r="G158" s="28">
        <v>0.82</v>
      </c>
      <c r="H158" s="28">
        <f>ROUND(G158*F158,2)</f>
        <v>0</v>
      </c>
    </row>
    <row r="159" spans="1:8" ht="12.75">
      <c r="A159" s="136"/>
      <c r="B159" s="137"/>
      <c r="C159" s="138" t="s">
        <v>19</v>
      </c>
      <c r="D159" s="139"/>
      <c r="E159" s="140"/>
      <c r="F159" s="140"/>
      <c r="G159" s="141"/>
      <c r="H159" s="60">
        <f>SUM(H158)</f>
        <v>0</v>
      </c>
    </row>
    <row r="160" spans="1:8" ht="12.75">
      <c r="A160" s="98"/>
      <c r="B160" s="98"/>
      <c r="C160" s="2"/>
      <c r="D160" s="139"/>
      <c r="E160" s="42"/>
      <c r="F160" s="133"/>
      <c r="G160" s="107"/>
      <c r="H160" s="48"/>
    </row>
    <row r="161" spans="1:8" ht="12.75">
      <c r="A161" s="142"/>
      <c r="B161" s="142"/>
      <c r="C161" s="143" t="s">
        <v>182</v>
      </c>
      <c r="D161" s="139"/>
      <c r="E161" s="143"/>
      <c r="F161" s="144"/>
      <c r="G161" s="134"/>
      <c r="H161" s="60">
        <f>H159+H151+H142+H129+H108+H83</f>
        <v>203055.5</v>
      </c>
    </row>
    <row r="162" spans="1:8" ht="12.75">
      <c r="A162" s="131"/>
      <c r="B162" s="131"/>
      <c r="C162" s="56"/>
      <c r="D162" s="139"/>
      <c r="E162" s="132"/>
      <c r="F162" s="132"/>
      <c r="G162" s="107"/>
      <c r="H162" s="48"/>
    </row>
    <row r="164" spans="3:6" ht="15.75" customHeight="1">
      <c r="C164" s="145" t="s">
        <v>184</v>
      </c>
      <c r="D164" s="145"/>
      <c r="E164" s="145"/>
      <c r="F164" s="145"/>
    </row>
    <row r="165" spans="3:6" ht="15.75" customHeight="1">
      <c r="C165" s="145" t="s">
        <v>185</v>
      </c>
      <c r="D165" s="145"/>
      <c r="E165" s="145"/>
      <c r="F165" s="145"/>
    </row>
    <row r="166" spans="3:6" ht="12.75">
      <c r="C166" s="61"/>
      <c r="D166" s="147"/>
      <c r="E166" s="148"/>
      <c r="F166" s="148"/>
    </row>
    <row r="167" spans="3:6" ht="15.75" customHeight="1">
      <c r="C167" s="151" t="s">
        <v>186</v>
      </c>
      <c r="D167" s="151"/>
      <c r="E167" s="151"/>
      <c r="F167" s="151"/>
    </row>
    <row r="168" spans="3:6" ht="12.75">
      <c r="C168" s="99"/>
      <c r="D168" s="153"/>
      <c r="E168" s="154"/>
      <c r="F168" s="154"/>
    </row>
    <row r="169" spans="3:6" ht="15.75" customHeight="1">
      <c r="C169" s="151" t="s">
        <v>187</v>
      </c>
      <c r="D169" s="151"/>
      <c r="E169" s="151"/>
      <c r="F169" s="151"/>
    </row>
    <row r="170" spans="3:6" ht="12.75">
      <c r="C170" s="157"/>
      <c r="D170" s="158"/>
      <c r="E170" s="159"/>
      <c r="F170" s="159"/>
    </row>
    <row r="171" spans="3:6" ht="15.75" customHeight="1">
      <c r="C171" s="145" t="s">
        <v>188</v>
      </c>
      <c r="D171" s="145"/>
      <c r="E171" s="145"/>
      <c r="F171" s="145"/>
    </row>
    <row r="172" spans="3:6" ht="15.75" customHeight="1">
      <c r="C172" s="145" t="s">
        <v>189</v>
      </c>
      <c r="D172" s="145"/>
      <c r="E172" s="145"/>
      <c r="F172" s="145"/>
    </row>
    <row r="173" spans="3:6" ht="12.75">
      <c r="C173" s="61"/>
      <c r="D173" s="147"/>
      <c r="E173" s="148"/>
      <c r="F173" s="148"/>
    </row>
    <row r="174" spans="3:6" ht="15.75" customHeight="1">
      <c r="C174" s="151" t="s">
        <v>190</v>
      </c>
      <c r="D174" s="151"/>
      <c r="E174" s="151"/>
      <c r="F174" s="151"/>
    </row>
    <row r="175" spans="3:6" ht="12.75">
      <c r="C175" s="99"/>
      <c r="D175" s="153"/>
      <c r="E175" s="154"/>
      <c r="F175" s="154"/>
    </row>
    <row r="176" spans="3:6" ht="15.75" customHeight="1">
      <c r="C176" s="151" t="s">
        <v>191</v>
      </c>
      <c r="D176" s="151"/>
      <c r="E176" s="151"/>
      <c r="F176" s="151"/>
    </row>
  </sheetData>
  <sheetProtection selectLockedCells="1" selectUnlockedCells="1"/>
  <mergeCells count="86">
    <mergeCell ref="A1:H1"/>
    <mergeCell ref="A2:H2"/>
    <mergeCell ref="A3:H3"/>
    <mergeCell ref="A6:A8"/>
    <mergeCell ref="B6:B8"/>
    <mergeCell ref="C6:C8"/>
    <mergeCell ref="D6:D8"/>
    <mergeCell ref="F6:F8"/>
    <mergeCell ref="G6:H6"/>
    <mergeCell ref="G7:G8"/>
    <mergeCell ref="H7:H8"/>
    <mergeCell ref="A14:A16"/>
    <mergeCell ref="B14:B16"/>
    <mergeCell ref="C14:C16"/>
    <mergeCell ref="D14:D16"/>
    <mergeCell ref="F14:F16"/>
    <mergeCell ref="G14:H14"/>
    <mergeCell ref="G15:G16"/>
    <mergeCell ref="H15:H16"/>
    <mergeCell ref="A21:A23"/>
    <mergeCell ref="B21:B23"/>
    <mergeCell ref="C21:C23"/>
    <mergeCell ref="D21:D23"/>
    <mergeCell ref="F21:F23"/>
    <mergeCell ref="G21:H21"/>
    <mergeCell ref="G22:G23"/>
    <mergeCell ref="H22:H23"/>
    <mergeCell ref="A29:A31"/>
    <mergeCell ref="B29:B31"/>
    <mergeCell ref="C29:C31"/>
    <mergeCell ref="D29:D31"/>
    <mergeCell ref="F29:F31"/>
    <mergeCell ref="G29:H29"/>
    <mergeCell ref="G30:G31"/>
    <mergeCell ref="H30:H31"/>
    <mergeCell ref="A38:A40"/>
    <mergeCell ref="B38:B40"/>
    <mergeCell ref="C38:C40"/>
    <mergeCell ref="D38:D40"/>
    <mergeCell ref="F38:F40"/>
    <mergeCell ref="G38:H38"/>
    <mergeCell ref="G39:G40"/>
    <mergeCell ref="H39:H40"/>
    <mergeCell ref="A46:F46"/>
    <mergeCell ref="A47:F47"/>
    <mergeCell ref="A48:F48"/>
    <mergeCell ref="D51:D53"/>
    <mergeCell ref="G51:H51"/>
    <mergeCell ref="B52:B53"/>
    <mergeCell ref="G52:G53"/>
    <mergeCell ref="H52:H53"/>
    <mergeCell ref="D87:D89"/>
    <mergeCell ref="G87:H87"/>
    <mergeCell ref="B88:B89"/>
    <mergeCell ref="G88:G89"/>
    <mergeCell ref="H88:H89"/>
    <mergeCell ref="D111:D113"/>
    <mergeCell ref="G111:H111"/>
    <mergeCell ref="B112:B113"/>
    <mergeCell ref="G112:G113"/>
    <mergeCell ref="H112:H113"/>
    <mergeCell ref="D132:D134"/>
    <mergeCell ref="G132:H132"/>
    <mergeCell ref="B133:B134"/>
    <mergeCell ref="G133:G134"/>
    <mergeCell ref="H133:H134"/>
    <mergeCell ref="D146:D148"/>
    <mergeCell ref="F146:F148"/>
    <mergeCell ref="G146:H146"/>
    <mergeCell ref="B147:B148"/>
    <mergeCell ref="G147:G148"/>
    <mergeCell ref="H147:H148"/>
    <mergeCell ref="D155:D157"/>
    <mergeCell ref="F155:F157"/>
    <mergeCell ref="G155:H155"/>
    <mergeCell ref="B156:B157"/>
    <mergeCell ref="G156:G157"/>
    <mergeCell ref="H156:H157"/>
    <mergeCell ref="C164:F164"/>
    <mergeCell ref="C165:F165"/>
    <mergeCell ref="C167:F167"/>
    <mergeCell ref="C169:F169"/>
    <mergeCell ref="C171:F171"/>
    <mergeCell ref="C172:F172"/>
    <mergeCell ref="C174:F174"/>
    <mergeCell ref="C176:F176"/>
  </mergeCells>
  <printOptions/>
  <pageMargins left="0.7479166666666667" right="0.2361111111111111" top="0.30972222222222223" bottom="0.5097222222222222" header="0.5118055555555555" footer="0.19652777777777777"/>
  <pageSetup horizontalDpi="300" verticalDpi="300" orientation="portrait" paperSize="9" scale="85"/>
  <headerFooter alignWithMargins="0">
    <oddFooter>&amp;CСтраница &amp;P&amp;P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2014-04-15T03:54:54Z</cp:lastPrinted>
  <dcterms:created xsi:type="dcterms:W3CDTF">1996-10-08T23:32:33Z</dcterms:created>
  <dcterms:modified xsi:type="dcterms:W3CDTF">2014-06-25T03:24:40Z</dcterms:modified>
  <cp:category/>
  <cp:version/>
  <cp:contentType/>
  <cp:contentStatus/>
  <cp:revision>1</cp:revision>
</cp:coreProperties>
</file>