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4"/>
  </bookViews>
  <sheets>
    <sheet name="поступление-расход д.средств" sheetId="1" r:id="rId1"/>
    <sheet name="поступление от аренды ОИ" sheetId="2" r:id="rId2"/>
    <sheet name="ТО и ТР" sheetId="3" r:id="rId3"/>
    <sheet name="ТО и ТР подрядные" sheetId="4" r:id="rId4"/>
    <sheet name="штукатурно-малярные" sheetId="5" r:id="rId5"/>
  </sheets>
  <definedNames/>
  <calcPr fullCalcOnLoad="1"/>
</workbook>
</file>

<file path=xl/sharedStrings.xml><?xml version="1.0" encoding="utf-8"?>
<sst xmlns="http://schemas.openxmlformats.org/spreadsheetml/2006/main" count="223" uniqueCount="128">
  <si>
    <t>текущий ремонт</t>
  </si>
  <si>
    <t>рублей</t>
  </si>
  <si>
    <t>Общая полезная площадь дома</t>
  </si>
  <si>
    <t>м2</t>
  </si>
  <si>
    <t>рублей на 1м2 общей полезной площади помещения в месяц</t>
  </si>
  <si>
    <t>Начислено собственникам помещений МКД по тарифу</t>
  </si>
  <si>
    <t>Потрачено на содержание и текущий ремонт общего имущества МКД</t>
  </si>
  <si>
    <t>в том числе:</t>
  </si>
  <si>
    <t>содержание аварийной службы</t>
  </si>
  <si>
    <t>уборка придомовой территории</t>
  </si>
  <si>
    <t>тариф, рублей на 1м2 общей полезной площади помещения в месяц</t>
  </si>
  <si>
    <t>техническое обслуживание</t>
  </si>
  <si>
    <t>вывоз ТБО</t>
  </si>
  <si>
    <t>уборка лестничных клеток</t>
  </si>
  <si>
    <t>обслуживание узла учета тепловой энергии</t>
  </si>
  <si>
    <t>управление многоквартирным домом</t>
  </si>
  <si>
    <t>итого:</t>
  </si>
  <si>
    <t>остаток денежных средств от предыдущего периода</t>
  </si>
  <si>
    <t>остаток денежных средств на отчетный период</t>
  </si>
  <si>
    <t>содержание и эксплуатация лифта</t>
  </si>
  <si>
    <t>Остаток денежных средств от предыдущего периода</t>
  </si>
  <si>
    <t>Получено от аренды общего имущества МКД</t>
  </si>
  <si>
    <t>Использование денежных средств МКД по ул.Крылова №63</t>
  </si>
  <si>
    <t>За  2017 год</t>
  </si>
  <si>
    <t>Остаток денежных средств на содержание и текущий ремонт общего имущества МКД по состоянию на 01.01.2018г.</t>
  </si>
  <si>
    <t>тариф на 2017 год</t>
  </si>
  <si>
    <t>начислено в 2017 году</t>
  </si>
  <si>
    <t>потрачено в 2017 году</t>
  </si>
  <si>
    <t xml:space="preserve">                       Сведения о получении денежных средств от использования </t>
  </si>
  <si>
    <t xml:space="preserve">                          общего имущества  многоквартирных домов, управление </t>
  </si>
  <si>
    <t xml:space="preserve">                                   которыми осуществляет ООО "Гарант"за 2017 год</t>
  </si>
  <si>
    <t>Арендатор</t>
  </si>
  <si>
    <t>договор</t>
  </si>
  <si>
    <t>кол-во месяцев аренды</t>
  </si>
  <si>
    <t>стоимость аренды в месяц, рублей</t>
  </si>
  <si>
    <t>сумма по договору за 2016 год, рублей</t>
  </si>
  <si>
    <t>ООО "Сибирская рекламная компания"</t>
  </si>
  <si>
    <t>Договор №8 от 10.11.2015г.</t>
  </si>
  <si>
    <t>ООО "Орион Телеком"</t>
  </si>
  <si>
    <t>Договор б/н от 01.09.2015г.</t>
  </si>
  <si>
    <t>ЗАО "СибТрансТелеком"</t>
  </si>
  <si>
    <t>Договор №272 от 16.11.2017г.</t>
  </si>
  <si>
    <t>Итого;</t>
  </si>
  <si>
    <t xml:space="preserve">МКД 63 по ул.Крылова </t>
  </si>
  <si>
    <t xml:space="preserve"> Отчет о выполненных работах </t>
  </si>
  <si>
    <t xml:space="preserve">по техническому обслуживанию и текущему ремонту </t>
  </si>
  <si>
    <t>общего имущества МКД № 63 по ул.Крылова</t>
  </si>
  <si>
    <t xml:space="preserve">  за  2017 год</t>
  </si>
  <si>
    <t>ТО. ОСМОТРЫ</t>
  </si>
  <si>
    <t>№</t>
  </si>
  <si>
    <t>Ед.</t>
  </si>
  <si>
    <t>Мате-</t>
  </si>
  <si>
    <t>Ст-ть на</t>
  </si>
  <si>
    <t>Крылова 63</t>
  </si>
  <si>
    <t>раз</t>
  </si>
  <si>
    <t>пп</t>
  </si>
  <si>
    <t>Наименование и состав работы</t>
  </si>
  <si>
    <t>риалы</t>
  </si>
  <si>
    <t>ед. изм.,</t>
  </si>
  <si>
    <t>Объём</t>
  </si>
  <si>
    <t>Сумма</t>
  </si>
  <si>
    <t>дела</t>
  </si>
  <si>
    <t>изм.</t>
  </si>
  <si>
    <t>руб.</t>
  </si>
  <si>
    <t>ТО</t>
  </si>
  <si>
    <t>1</t>
  </si>
  <si>
    <t>Осмотр системы центрального отопления, водоснабжения и водоотведения в подвальных и (или) чердачных помещениях (весна-осень)</t>
  </si>
  <si>
    <t>1000 м2   площади помещений</t>
  </si>
  <si>
    <t xml:space="preserve">ТО </t>
  </si>
  <si>
    <t>2</t>
  </si>
  <si>
    <t>Технический осмотр кровли (весна-осень)</t>
  </si>
  <si>
    <t>1000м2 кровли</t>
  </si>
  <si>
    <t>3</t>
  </si>
  <si>
    <t>Технический осмотр конструктивных элементов дома (весна-осень)</t>
  </si>
  <si>
    <t>1000м2 общей полезной площади</t>
  </si>
  <si>
    <t>4</t>
  </si>
  <si>
    <t>5</t>
  </si>
  <si>
    <t>Снятие показаний прибора учета ХВС (раз в месяц)</t>
  </si>
  <si>
    <t>1 счетчик</t>
  </si>
  <si>
    <t>Итого по разделу, руб.:</t>
  </si>
  <si>
    <t xml:space="preserve"> II. С А Н Т Е Х Н И Ч Е С К И Е  Р А Б О Т Ы  ТР</t>
  </si>
  <si>
    <t xml:space="preserve"> II</t>
  </si>
  <si>
    <t>Ликвидация воздушных пробок в стояке системы отопления</t>
  </si>
  <si>
    <t>1 стояк</t>
  </si>
  <si>
    <t>Переключение системы тепловодоснабжения с подачи на обратку</t>
  </si>
  <si>
    <t>1 раз</t>
  </si>
  <si>
    <t>Регулировка параметров СО с погодной компенсацией (1 раз в месяц в отопительный период)</t>
  </si>
  <si>
    <t>Промывка системы отопления</t>
  </si>
  <si>
    <t>1м3 строительного объёма здания</t>
  </si>
  <si>
    <t>Установка крана шарового Д=50мм на подачу на элеваторном узле</t>
  </si>
  <si>
    <t>штук</t>
  </si>
  <si>
    <t>V.     Э Л Е К Т Р О Т Е Х Н И Ч Е С К И Е   Р А Б О Т Ы   ТР</t>
  </si>
  <si>
    <t xml:space="preserve"> V</t>
  </si>
  <si>
    <t>Замена ламп накаливания (энергосберегающих)</t>
  </si>
  <si>
    <t>шт</t>
  </si>
  <si>
    <t>Замена люминисцентных ламп</t>
  </si>
  <si>
    <t>Замена стартера</t>
  </si>
  <si>
    <t>Замена автоматического выключателя 25А</t>
  </si>
  <si>
    <t>6</t>
  </si>
  <si>
    <t>Замена вставки плавкой 100А</t>
  </si>
  <si>
    <t>7</t>
  </si>
  <si>
    <t>Установка розетки для подключения компрессора при промывке системы отопления</t>
  </si>
  <si>
    <t>IV.  СТОЛЯРНЫЕ, ПЛОТНИЦКИЕ И КАМЕННЫЕ РАБОТЫ ТР</t>
  </si>
  <si>
    <t xml:space="preserve"> IV</t>
  </si>
  <si>
    <t>Замена почтовых ящиков</t>
  </si>
  <si>
    <t>Маркировка почтовых ящиков</t>
  </si>
  <si>
    <t>работ</t>
  </si>
  <si>
    <t>Всего по техническому обслуживанию и текущему ремонту за 2017 год, рублей</t>
  </si>
  <si>
    <t xml:space="preserve">                                                                                                                                                             Отчёт ООО "Гарант" о выполненных работах по техническому обслуживанию и текущему ремонту общего имущества</t>
  </si>
  <si>
    <t xml:space="preserve">                                                                                                                                                               многоквартирных домов по услугам сторонних организаций  за  2017 год</t>
  </si>
  <si>
    <t>Адрес МКД</t>
  </si>
  <si>
    <t>январь, рублей</t>
  </si>
  <si>
    <t>февраль, рублей</t>
  </si>
  <si>
    <t>март, рублей</t>
  </si>
  <si>
    <t>апрель, рублей</t>
  </si>
  <si>
    <t>май, рублей</t>
  </si>
  <si>
    <t>июнь, рублей</t>
  </si>
  <si>
    <t>июль, рублей</t>
  </si>
  <si>
    <t>август, рублей</t>
  </si>
  <si>
    <t>сентябрь, рублей</t>
  </si>
  <si>
    <t>октябрь, рублей</t>
  </si>
  <si>
    <t>ноябрь, рублей</t>
  </si>
  <si>
    <t>декабрь, рублей</t>
  </si>
  <si>
    <t>Итого за 2017 год, рублей</t>
  </si>
  <si>
    <t>Всего:</t>
  </si>
  <si>
    <t>Налог 1%</t>
  </si>
  <si>
    <t>Всего расходов, связанных с техническим обслуживанием и текущим ремонтом общего имущества МКД за 2017 год</t>
  </si>
  <si>
    <t>Устранение протекания кровли (2 места) согласно Акту выполненных работ №02 от 06.03.2017г.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</si>
</sst>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7" fillId="0" borderId="0" xfId="18" applyFont="1">
      <alignment/>
      <protection/>
    </xf>
    <xf numFmtId="49" fontId="7" fillId="0" borderId="0" xfId="18" applyNumberFormat="1" applyFont="1">
      <alignment/>
      <protection/>
    </xf>
    <xf numFmtId="0" fontId="7" fillId="0" borderId="0" xfId="18" applyFont="1" applyAlignment="1">
      <alignment horizontal="center"/>
      <protection/>
    </xf>
    <xf numFmtId="2" fontId="7" fillId="0" borderId="0" xfId="16" applyNumberFormat="1" applyFont="1" applyAlignment="1">
      <alignment/>
    </xf>
    <xf numFmtId="49" fontId="5" fillId="2" borderId="0" xfId="19" applyNumberFormat="1" applyFont="1" applyFill="1" applyBorder="1" applyAlignment="1">
      <alignment horizontal="left"/>
      <protection/>
    </xf>
    <xf numFmtId="49" fontId="8" fillId="2" borderId="0" xfId="19" applyNumberFormat="1" applyFont="1" applyFill="1" applyBorder="1" applyAlignment="1">
      <alignment horizontal="centerContinuous" wrapText="1"/>
      <protection/>
    </xf>
    <xf numFmtId="0" fontId="8" fillId="0" borderId="0" xfId="19" applyFont="1" applyFill="1" applyBorder="1" applyAlignment="1">
      <alignment horizontal="centerContinuous" wrapText="1"/>
      <protection/>
    </xf>
    <xf numFmtId="0" fontId="8" fillId="0" borderId="0" xfId="19" applyFont="1" applyFill="1" applyBorder="1" applyAlignment="1">
      <alignment horizontal="center" wrapText="1"/>
      <protection/>
    </xf>
    <xf numFmtId="0" fontId="8" fillId="0" borderId="0" xfId="18" applyFont="1">
      <alignment/>
      <protection/>
    </xf>
    <xf numFmtId="2" fontId="8" fillId="0" borderId="0" xfId="16" applyNumberFormat="1" applyFont="1" applyFill="1" applyBorder="1" applyAlignment="1">
      <alignment horizontal="centerContinuous" wrapText="1"/>
    </xf>
    <xf numFmtId="0" fontId="9" fillId="0" borderId="2" xfId="19" applyFont="1" applyFill="1" applyBorder="1">
      <alignment/>
      <protection/>
    </xf>
    <xf numFmtId="49" fontId="9" fillId="0" borderId="2" xfId="19" applyNumberFormat="1" applyFont="1" applyFill="1" applyBorder="1">
      <alignment/>
      <protection/>
    </xf>
    <xf numFmtId="49" fontId="10" fillId="0" borderId="3" xfId="19" applyNumberFormat="1" applyFont="1" applyFill="1" applyBorder="1">
      <alignment/>
      <protection/>
    </xf>
    <xf numFmtId="0" fontId="9" fillId="0" borderId="4" xfId="19" applyFont="1" applyFill="1" applyBorder="1" applyAlignment="1">
      <alignment horizontal="center"/>
      <protection/>
    </xf>
    <xf numFmtId="2" fontId="9" fillId="0" borderId="5" xfId="19" applyNumberFormat="1" applyFont="1" applyFill="1" applyBorder="1" applyAlignment="1">
      <alignment horizontal="center"/>
      <protection/>
    </xf>
    <xf numFmtId="0" fontId="9" fillId="0" borderId="6" xfId="19" applyFont="1" applyFill="1" applyBorder="1" applyAlignment="1">
      <alignment horizontal="center"/>
      <protection/>
    </xf>
    <xf numFmtId="49" fontId="9" fillId="0" borderId="6" xfId="19" applyNumberFormat="1" applyFont="1" applyFill="1" applyBorder="1" applyAlignment="1">
      <alignment horizontal="center"/>
      <protection/>
    </xf>
    <xf numFmtId="49" fontId="9" fillId="0" borderId="7" xfId="19" applyNumberFormat="1" applyFont="1" applyFill="1" applyBorder="1" applyAlignment="1">
      <alignment horizontal="center" wrapText="1"/>
      <protection/>
    </xf>
    <xf numFmtId="0" fontId="9" fillId="0" borderId="8" xfId="19" applyFont="1" applyFill="1" applyBorder="1" applyAlignment="1">
      <alignment horizontal="center"/>
      <protection/>
    </xf>
    <xf numFmtId="2" fontId="9" fillId="0" borderId="9" xfId="19" applyNumberFormat="1" applyFont="1" applyFill="1" applyBorder="1" applyAlignment="1">
      <alignment horizontal="center"/>
      <protection/>
    </xf>
    <xf numFmtId="2" fontId="9" fillId="0" borderId="10" xfId="19" applyNumberFormat="1" applyFont="1" applyFill="1" applyBorder="1" applyAlignment="1">
      <alignment horizontal="center" vertical="distributed"/>
      <protection/>
    </xf>
    <xf numFmtId="2" fontId="9" fillId="0" borderId="10" xfId="16" applyNumberFormat="1" applyFont="1" applyFill="1" applyBorder="1" applyAlignment="1">
      <alignment horizontal="center" vertical="distributed"/>
    </xf>
    <xf numFmtId="0" fontId="9" fillId="0" borderId="11" xfId="19" applyFont="1" applyFill="1" applyBorder="1">
      <alignment/>
      <protection/>
    </xf>
    <xf numFmtId="49" fontId="9" fillId="0" borderId="11" xfId="19" applyNumberFormat="1" applyFont="1" applyFill="1" applyBorder="1">
      <alignment/>
      <protection/>
    </xf>
    <xf numFmtId="49" fontId="10" fillId="0" borderId="12" xfId="19" applyNumberFormat="1" applyFont="1" applyFill="1" applyBorder="1">
      <alignment/>
      <protection/>
    </xf>
    <xf numFmtId="0" fontId="9" fillId="0" borderId="13" xfId="19" applyFont="1" applyFill="1" applyBorder="1" applyAlignment="1">
      <alignment horizontal="center"/>
      <protection/>
    </xf>
    <xf numFmtId="0" fontId="9" fillId="0" borderId="14" xfId="19" applyFont="1" applyFill="1" applyBorder="1" applyAlignment="1">
      <alignment horizontal="center"/>
      <protection/>
    </xf>
    <xf numFmtId="2" fontId="9" fillId="0" borderId="15" xfId="19" applyNumberFormat="1" applyFont="1" applyFill="1" applyBorder="1" applyAlignment="1">
      <alignment horizontal="center" vertical="distributed"/>
      <protection/>
    </xf>
    <xf numFmtId="2" fontId="9" fillId="0" borderId="15" xfId="16" applyNumberFormat="1" applyFont="1" applyFill="1" applyBorder="1" applyAlignment="1">
      <alignment horizontal="center" vertical="distributed"/>
    </xf>
    <xf numFmtId="0" fontId="10" fillId="2" borderId="16" xfId="19" applyFont="1" applyFill="1" applyBorder="1" applyAlignment="1">
      <alignment horizontal="center"/>
      <protection/>
    </xf>
    <xf numFmtId="49" fontId="10" fillId="2" borderId="16" xfId="19" applyNumberFormat="1" applyFont="1" applyFill="1" applyBorder="1">
      <alignment/>
      <protection/>
    </xf>
    <xf numFmtId="49" fontId="10" fillId="0" borderId="1" xfId="19" applyNumberFormat="1" applyFont="1" applyFill="1" applyBorder="1" applyAlignment="1">
      <alignment vertical="center" wrapText="1"/>
      <protection/>
    </xf>
    <xf numFmtId="0" fontId="10" fillId="0" borderId="17" xfId="19" applyFont="1" applyFill="1" applyBorder="1" applyAlignment="1">
      <alignment horizontal="center" wrapText="1"/>
      <protection/>
    </xf>
    <xf numFmtId="2" fontId="10" fillId="0" borderId="16" xfId="19" applyNumberFormat="1" applyFont="1" applyFill="1" applyBorder="1">
      <alignment/>
      <protection/>
    </xf>
    <xf numFmtId="2" fontId="10" fillId="0" borderId="9" xfId="19" applyNumberFormat="1" applyFont="1" applyFill="1" applyBorder="1">
      <alignment/>
      <protection/>
    </xf>
    <xf numFmtId="2" fontId="10" fillId="0" borderId="18" xfId="16" applyNumberFormat="1" applyFont="1" applyFill="1" applyBorder="1" applyAlignment="1">
      <alignment/>
    </xf>
    <xf numFmtId="49" fontId="10" fillId="0" borderId="1" xfId="19" applyNumberFormat="1" applyFont="1" applyFill="1" applyBorder="1" applyAlignment="1">
      <alignment wrapText="1"/>
      <protection/>
    </xf>
    <xf numFmtId="0" fontId="10" fillId="2" borderId="1" xfId="19" applyFont="1" applyFill="1" applyBorder="1">
      <alignment/>
      <protection/>
    </xf>
    <xf numFmtId="49" fontId="10" fillId="2" borderId="1" xfId="19" applyNumberFormat="1" applyFont="1" applyFill="1" applyBorder="1">
      <alignment/>
      <protection/>
    </xf>
    <xf numFmtId="49" fontId="9" fillId="0" borderId="1" xfId="19" applyNumberFormat="1" applyFont="1" applyFill="1" applyBorder="1" applyAlignment="1">
      <alignment wrapText="1"/>
      <protection/>
    </xf>
    <xf numFmtId="0" fontId="10" fillId="0" borderId="1" xfId="19" applyFont="1" applyFill="1" applyBorder="1" applyAlignment="1">
      <alignment horizontal="center"/>
      <protection/>
    </xf>
    <xf numFmtId="2" fontId="10" fillId="0" borderId="1" xfId="19" applyNumberFormat="1" applyFont="1" applyFill="1" applyBorder="1">
      <alignment/>
      <protection/>
    </xf>
    <xf numFmtId="2" fontId="9" fillId="0" borderId="19" xfId="16" applyNumberFormat="1" applyFont="1" applyFill="1" applyBorder="1" applyAlignment="1">
      <alignment/>
    </xf>
    <xf numFmtId="0" fontId="10" fillId="0" borderId="0" xfId="19" applyFont="1" applyFill="1" applyBorder="1">
      <alignment/>
      <protection/>
    </xf>
    <xf numFmtId="49" fontId="10" fillId="0" borderId="0" xfId="19" applyNumberFormat="1" applyFont="1" applyFill="1" applyBorder="1">
      <alignment/>
      <protection/>
    </xf>
    <xf numFmtId="49" fontId="10" fillId="0" borderId="0" xfId="19" applyNumberFormat="1" applyFont="1" applyFill="1" applyBorder="1" applyAlignment="1">
      <alignment wrapText="1"/>
      <protection/>
    </xf>
    <xf numFmtId="0" fontId="10" fillId="0" borderId="0" xfId="19" applyFont="1" applyFill="1" applyBorder="1" applyAlignment="1">
      <alignment horizontal="center" wrapText="1"/>
      <protection/>
    </xf>
    <xf numFmtId="2" fontId="10" fillId="0" borderId="0" xfId="19" applyNumberFormat="1" applyFont="1" applyFill="1" applyBorder="1">
      <alignment/>
      <protection/>
    </xf>
    <xf numFmtId="2" fontId="10" fillId="0" borderId="0" xfId="16" applyNumberFormat="1" applyFont="1" applyFill="1" applyBorder="1" applyAlignment="1">
      <alignment/>
    </xf>
    <xf numFmtId="49" fontId="10" fillId="2" borderId="20" xfId="19" applyNumberFormat="1" applyFont="1" applyFill="1" applyBorder="1">
      <alignment/>
      <protection/>
    </xf>
    <xf numFmtId="49" fontId="9" fillId="2" borderId="0" xfId="19" applyNumberFormat="1" applyFont="1" applyFill="1" applyBorder="1" applyAlignment="1">
      <alignment horizontal="left"/>
      <protection/>
    </xf>
    <xf numFmtId="0" fontId="10" fillId="2" borderId="21" xfId="19" applyFont="1" applyFill="1" applyBorder="1" applyAlignment="1">
      <alignment horizontal="center"/>
      <protection/>
    </xf>
    <xf numFmtId="0" fontId="10" fillId="2" borderId="21" xfId="19" applyFont="1" applyFill="1" applyBorder="1" applyAlignment="1">
      <alignment horizontal="centerContinuous"/>
      <protection/>
    </xf>
    <xf numFmtId="2" fontId="10" fillId="2" borderId="21" xfId="19" applyNumberFormat="1" applyFont="1" applyFill="1" applyBorder="1" applyAlignment="1">
      <alignment horizontal="centerContinuous"/>
      <protection/>
    </xf>
    <xf numFmtId="2" fontId="10" fillId="2" borderId="0" xfId="19" applyNumberFormat="1" applyFont="1" applyFill="1" applyBorder="1" applyAlignment="1">
      <alignment horizontal="centerContinuous"/>
      <protection/>
    </xf>
    <xf numFmtId="2" fontId="10" fillId="2" borderId="0" xfId="16" applyNumberFormat="1" applyFont="1" applyFill="1" applyBorder="1" applyAlignment="1">
      <alignment horizontal="centerContinuous"/>
    </xf>
    <xf numFmtId="0" fontId="10" fillId="2" borderId="1" xfId="19" applyFont="1" applyFill="1" applyBorder="1" applyAlignment="1">
      <alignment horizontal="center"/>
      <protection/>
    </xf>
    <xf numFmtId="49" fontId="10" fillId="2" borderId="9" xfId="19" applyNumberFormat="1" applyFont="1" applyFill="1" applyBorder="1">
      <alignment/>
      <protection/>
    </xf>
    <xf numFmtId="0" fontId="10" fillId="0" borderId="22" xfId="19" applyFont="1" applyFill="1" applyBorder="1" applyAlignment="1">
      <alignment horizontal="center" wrapText="1"/>
      <protection/>
    </xf>
    <xf numFmtId="2" fontId="10" fillId="0" borderId="18" xfId="19" applyNumberFormat="1" applyFont="1" applyFill="1" applyBorder="1">
      <alignment/>
      <protection/>
    </xf>
    <xf numFmtId="0" fontId="9" fillId="2" borderId="1" xfId="18" applyFont="1" applyFill="1" applyBorder="1">
      <alignment/>
      <protection/>
    </xf>
    <xf numFmtId="49" fontId="9" fillId="2" borderId="1" xfId="19" applyNumberFormat="1" applyFont="1" applyFill="1" applyBorder="1">
      <alignment/>
      <protection/>
    </xf>
    <xf numFmtId="49" fontId="9" fillId="2" borderId="1" xfId="19" applyNumberFormat="1" applyFont="1" applyFill="1" applyBorder="1" applyAlignment="1">
      <alignment wrapText="1"/>
      <protection/>
    </xf>
    <xf numFmtId="0" fontId="9" fillId="2" borderId="1" xfId="19" applyFont="1" applyFill="1" applyBorder="1" applyAlignment="1">
      <alignment horizontal="center"/>
      <protection/>
    </xf>
    <xf numFmtId="164" fontId="11" fillId="0" borderId="1" xfId="16" applyNumberFormat="1" applyFont="1" applyBorder="1" applyAlignment="1">
      <alignment/>
    </xf>
    <xf numFmtId="2" fontId="9" fillId="2" borderId="16" xfId="19" applyNumberFormat="1" applyFont="1" applyFill="1" applyBorder="1">
      <alignment/>
      <protection/>
    </xf>
    <xf numFmtId="2" fontId="9" fillId="2" borderId="19" xfId="16" applyNumberFormat="1" applyFont="1" applyFill="1" applyBorder="1" applyAlignment="1">
      <alignment/>
    </xf>
    <xf numFmtId="0" fontId="9" fillId="2" borderId="0" xfId="18" applyFont="1" applyFill="1" applyBorder="1">
      <alignment/>
      <protection/>
    </xf>
    <xf numFmtId="49" fontId="9" fillId="2" borderId="0" xfId="19" applyNumberFormat="1" applyFont="1" applyFill="1" applyBorder="1">
      <alignment/>
      <protection/>
    </xf>
    <xf numFmtId="49" fontId="9" fillId="2" borderId="0" xfId="19" applyNumberFormat="1" applyFont="1" applyFill="1" applyBorder="1" applyAlignment="1">
      <alignment wrapText="1"/>
      <protection/>
    </xf>
    <xf numFmtId="0" fontId="9" fillId="2" borderId="0" xfId="19" applyFont="1" applyFill="1" applyBorder="1" applyAlignment="1">
      <alignment horizontal="center"/>
      <protection/>
    </xf>
    <xf numFmtId="164" fontId="11" fillId="0" borderId="0" xfId="16" applyNumberFormat="1" applyFont="1" applyBorder="1" applyAlignment="1">
      <alignment/>
    </xf>
    <xf numFmtId="2" fontId="9" fillId="2" borderId="0" xfId="19" applyNumberFormat="1" applyFont="1" applyFill="1" applyBorder="1">
      <alignment/>
      <protection/>
    </xf>
    <xf numFmtId="2" fontId="9" fillId="2" borderId="0" xfId="16" applyNumberFormat="1" applyFont="1" applyFill="1" applyBorder="1" applyAlignment="1">
      <alignment/>
    </xf>
    <xf numFmtId="49" fontId="5" fillId="0" borderId="0" xfId="19" applyNumberFormat="1" applyFont="1" applyFill="1" applyBorder="1" applyAlignment="1">
      <alignment horizontal="left"/>
      <protection/>
    </xf>
    <xf numFmtId="0" fontId="8" fillId="2" borderId="0" xfId="19" applyFont="1" applyFill="1" applyBorder="1">
      <alignment/>
      <protection/>
    </xf>
    <xf numFmtId="0" fontId="8" fillId="0" borderId="0" xfId="19" applyFont="1" applyFill="1" applyAlignment="1">
      <alignment horizontal="centerContinuous"/>
      <protection/>
    </xf>
    <xf numFmtId="164" fontId="8" fillId="0" borderId="0" xfId="16" applyNumberFormat="1" applyFont="1" applyAlignment="1">
      <alignment/>
    </xf>
    <xf numFmtId="2" fontId="8" fillId="0" borderId="0" xfId="19" applyNumberFormat="1" applyFont="1" applyFill="1" applyAlignment="1">
      <alignment horizontal="centerContinuous"/>
      <protection/>
    </xf>
    <xf numFmtId="2" fontId="8" fillId="0" borderId="0" xfId="16" applyNumberFormat="1" applyFont="1" applyFill="1" applyAlignment="1">
      <alignment horizontal="centerContinuous"/>
    </xf>
    <xf numFmtId="0" fontId="10" fillId="2" borderId="16" xfId="19" applyFont="1" applyFill="1" applyBorder="1">
      <alignment/>
      <protection/>
    </xf>
    <xf numFmtId="2" fontId="10" fillId="0" borderId="23" xfId="16" applyNumberFormat="1" applyFont="1" applyFill="1" applyBorder="1" applyAlignment="1">
      <alignment/>
    </xf>
    <xf numFmtId="49" fontId="10" fillId="2" borderId="16" xfId="19" applyNumberFormat="1" applyFont="1" applyFill="1" applyBorder="1" applyAlignment="1">
      <alignment horizontal="right"/>
      <protection/>
    </xf>
    <xf numFmtId="49" fontId="10" fillId="2" borderId="1" xfId="19" applyNumberFormat="1" applyFont="1" applyFill="1" applyBorder="1" applyAlignment="1">
      <alignment horizontal="right"/>
      <protection/>
    </xf>
    <xf numFmtId="49" fontId="10" fillId="2" borderId="1" xfId="19" applyNumberFormat="1" applyFont="1" applyFill="1" applyBorder="1" applyAlignment="1">
      <alignment wrapText="1"/>
      <protection/>
    </xf>
    <xf numFmtId="2" fontId="10" fillId="0" borderId="1" xfId="16" applyNumberFormat="1" applyFont="1" applyBorder="1" applyAlignment="1">
      <alignment horizontal="right"/>
    </xf>
    <xf numFmtId="2" fontId="10" fillId="2" borderId="1" xfId="19" applyNumberFormat="1" applyFont="1" applyFill="1" applyBorder="1" applyAlignment="1">
      <alignment horizontal="right"/>
      <protection/>
    </xf>
    <xf numFmtId="2" fontId="10" fillId="2" borderId="1" xfId="16" applyNumberFormat="1" applyFont="1" applyFill="1" applyBorder="1" applyAlignment="1">
      <alignment horizontal="right"/>
    </xf>
    <xf numFmtId="2" fontId="10" fillId="0" borderId="20" xfId="19" applyNumberFormat="1" applyFont="1" applyFill="1" applyBorder="1" applyAlignment="1">
      <alignment horizontal="centerContinuous"/>
      <protection/>
    </xf>
    <xf numFmtId="2" fontId="10" fillId="0" borderId="0" xfId="19" applyNumberFormat="1" applyFont="1" applyFill="1" applyBorder="1" applyAlignment="1">
      <alignment horizontal="centerContinuous"/>
      <protection/>
    </xf>
    <xf numFmtId="2" fontId="10" fillId="0" borderId="0" xfId="16" applyNumberFormat="1" applyFont="1" applyFill="1" applyBorder="1" applyAlignment="1">
      <alignment horizontal="centerContinuous"/>
    </xf>
    <xf numFmtId="2" fontId="10" fillId="0" borderId="23" xfId="19" applyNumberFormat="1" applyFont="1" applyFill="1" applyBorder="1">
      <alignment/>
      <protection/>
    </xf>
    <xf numFmtId="164" fontId="7" fillId="0" borderId="1" xfId="16" applyNumberFormat="1" applyFont="1" applyBorder="1" applyAlignment="1">
      <alignment/>
    </xf>
    <xf numFmtId="0" fontId="10" fillId="2" borderId="0" xfId="19" applyFont="1" applyFill="1" applyBorder="1" applyAlignment="1">
      <alignment horizontal="center"/>
      <protection/>
    </xf>
    <xf numFmtId="49" fontId="10" fillId="2" borderId="0" xfId="19" applyNumberFormat="1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164" fontId="7" fillId="0" borderId="0" xfId="16" applyNumberFormat="1" applyFont="1" applyAlignment="1">
      <alignment/>
    </xf>
    <xf numFmtId="0" fontId="11" fillId="0" borderId="24" xfId="18" applyFont="1" applyBorder="1">
      <alignment/>
      <protection/>
    </xf>
    <xf numFmtId="49" fontId="7" fillId="2" borderId="25" xfId="19" applyNumberFormat="1" applyFont="1" applyFill="1" applyBorder="1">
      <alignment/>
      <protection/>
    </xf>
    <xf numFmtId="0" fontId="7" fillId="0" borderId="26" xfId="18" applyFont="1" applyBorder="1">
      <alignment/>
      <protection/>
    </xf>
    <xf numFmtId="0" fontId="11" fillId="0" borderId="26" xfId="18" applyFont="1" applyBorder="1" applyAlignment="1">
      <alignment horizontal="center"/>
      <protection/>
    </xf>
    <xf numFmtId="0" fontId="11" fillId="0" borderId="26" xfId="18" applyFont="1" applyBorder="1">
      <alignment/>
      <protection/>
    </xf>
    <xf numFmtId="2" fontId="11" fillId="0" borderId="26" xfId="19" applyNumberFormat="1" applyFont="1" applyFill="1" applyBorder="1">
      <alignment/>
      <protection/>
    </xf>
    <xf numFmtId="164" fontId="11" fillId="0" borderId="24" xfId="16" applyNumberFormat="1" applyFont="1" applyFill="1" applyBorder="1" applyAlignment="1">
      <alignment/>
    </xf>
    <xf numFmtId="2" fontId="11" fillId="0" borderId="19" xfId="16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wrapText="1"/>
    </xf>
    <xf numFmtId="2" fontId="4" fillId="0" borderId="29" xfId="0" applyNumberFormat="1" applyFont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2" fontId="4" fillId="0" borderId="26" xfId="0" applyNumberFormat="1" applyFont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wrapText="1"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30" xfId="0" applyNumberFormat="1" applyFill="1" applyBorder="1" applyAlignment="1">
      <alignment/>
    </xf>
    <xf numFmtId="2" fontId="4" fillId="0" borderId="24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2" fontId="0" fillId="0" borderId="27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9" fillId="0" borderId="10" xfId="19" applyNumberFormat="1" applyFont="1" applyFill="1" applyBorder="1" applyAlignment="1">
      <alignment horizontal="center" vertical="distributed"/>
      <protection/>
    </xf>
    <xf numFmtId="2" fontId="9" fillId="0" borderId="15" xfId="19" applyNumberFormat="1" applyFont="1" applyFill="1" applyBorder="1" applyAlignment="1">
      <alignment horizontal="center" vertical="distributed"/>
      <protection/>
    </xf>
    <xf numFmtId="2" fontId="9" fillId="0" borderId="10" xfId="16" applyNumberFormat="1" applyFont="1" applyFill="1" applyBorder="1" applyAlignment="1">
      <alignment horizontal="center" vertical="distributed"/>
    </xf>
    <xf numFmtId="2" fontId="9" fillId="0" borderId="15" xfId="16" applyNumberFormat="1" applyFont="1" applyFill="1" applyBorder="1" applyAlignment="1">
      <alignment horizontal="center" vertical="distributed"/>
    </xf>
    <xf numFmtId="2" fontId="9" fillId="0" borderId="25" xfId="19" applyNumberFormat="1" applyFont="1" applyFill="1" applyBorder="1" applyAlignment="1">
      <alignment horizontal="center"/>
      <protection/>
    </xf>
    <xf numFmtId="2" fontId="9" fillId="0" borderId="24" xfId="19" applyNumberFormat="1" applyFont="1" applyFill="1" applyBorder="1" applyAlignment="1">
      <alignment horizont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/>
      <protection/>
    </xf>
    <xf numFmtId="2" fontId="0" fillId="0" borderId="10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вып ТР  по адресам" xfId="18"/>
    <cellStyle name="Обычный_Муниципальный заказ 2003 год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0">
      <selection activeCell="I13" sqref="I13"/>
    </sheetView>
  </sheetViews>
  <sheetFormatPr defaultColWidth="9.00390625" defaultRowHeight="12.75"/>
  <cols>
    <col min="1" max="1" width="36.125" style="0" customWidth="1"/>
    <col min="2" max="2" width="12.625" style="0" customWidth="1"/>
    <col min="3" max="3" width="13.875" style="0" customWidth="1"/>
    <col min="4" max="4" width="13.125" style="0" customWidth="1"/>
    <col min="5" max="5" width="13.625" style="0" customWidth="1"/>
    <col min="6" max="6" width="13.75390625" style="0" customWidth="1"/>
    <col min="7" max="7" width="16.125" style="0" customWidth="1"/>
  </cols>
  <sheetData>
    <row r="1" spans="1:7" ht="13.5">
      <c r="A1" s="171" t="s">
        <v>22</v>
      </c>
      <c r="B1" s="172"/>
      <c r="C1" s="172"/>
      <c r="D1" s="172"/>
      <c r="E1" s="172"/>
      <c r="F1" s="172"/>
      <c r="G1" s="172"/>
    </row>
    <row r="2" spans="1:7" ht="12.75">
      <c r="A2" s="1"/>
      <c r="C2" s="2"/>
      <c r="D2" s="2"/>
      <c r="E2" s="2"/>
      <c r="F2" s="2"/>
      <c r="G2" s="2"/>
    </row>
    <row r="3" spans="1:7" ht="12.75">
      <c r="A3" s="3" t="s">
        <v>23</v>
      </c>
      <c r="B3" s="4"/>
      <c r="C3" s="5"/>
      <c r="D3" s="5"/>
      <c r="E3" s="5"/>
      <c r="F3" s="5"/>
      <c r="G3" s="5"/>
    </row>
    <row r="4" spans="1:7" ht="12.75">
      <c r="A4" s="6"/>
      <c r="B4" s="7"/>
      <c r="C4" s="8"/>
      <c r="D4" s="8"/>
      <c r="E4" s="8"/>
      <c r="F4" s="8"/>
      <c r="G4" s="8"/>
    </row>
    <row r="5" spans="1:7" ht="14.25" customHeight="1">
      <c r="A5" s="6" t="s">
        <v>2</v>
      </c>
      <c r="B5" s="9" t="s">
        <v>3</v>
      </c>
      <c r="C5" s="8"/>
      <c r="D5" s="8"/>
      <c r="E5" s="8"/>
      <c r="F5" s="8"/>
      <c r="G5" s="8">
        <v>1937.5</v>
      </c>
    </row>
    <row r="6" spans="1:7" ht="77.25" customHeight="1">
      <c r="A6" s="10" t="s">
        <v>25</v>
      </c>
      <c r="B6" s="9" t="s">
        <v>4</v>
      </c>
      <c r="C6" s="11"/>
      <c r="D6" s="11"/>
      <c r="E6" s="11"/>
      <c r="F6" s="11"/>
      <c r="G6" s="11">
        <v>18.37</v>
      </c>
    </row>
    <row r="7" spans="1:7" ht="25.5" customHeight="1">
      <c r="A7" s="12" t="s">
        <v>20</v>
      </c>
      <c r="B7" s="9" t="s">
        <v>1</v>
      </c>
      <c r="C7" s="7"/>
      <c r="D7" s="7"/>
      <c r="E7" s="7"/>
      <c r="F7" s="7"/>
      <c r="G7" s="8">
        <v>-139150.6079999999</v>
      </c>
    </row>
    <row r="8" spans="1:7" ht="25.5" customHeight="1">
      <c r="A8" s="6" t="s">
        <v>5</v>
      </c>
      <c r="B8" s="9" t="s">
        <v>1</v>
      </c>
      <c r="C8" s="8"/>
      <c r="D8" s="8"/>
      <c r="E8" s="8"/>
      <c r="F8" s="8"/>
      <c r="G8" s="8">
        <v>427102.5</v>
      </c>
    </row>
    <row r="9" spans="1:7" ht="26.25" customHeight="1">
      <c r="A9" s="6" t="s">
        <v>21</v>
      </c>
      <c r="B9" s="9"/>
      <c r="C9" s="12"/>
      <c r="D9" s="8"/>
      <c r="E9" s="8"/>
      <c r="F9" s="8"/>
      <c r="G9" s="8">
        <v>4600</v>
      </c>
    </row>
    <row r="10" spans="1:7" ht="24.75" customHeight="1">
      <c r="A10" s="6" t="s">
        <v>6</v>
      </c>
      <c r="B10" s="9" t="s">
        <v>1</v>
      </c>
      <c r="C10" s="8"/>
      <c r="D10" s="8"/>
      <c r="E10" s="8"/>
      <c r="F10" s="8"/>
      <c r="G10" s="8">
        <v>478282.84</v>
      </c>
    </row>
    <row r="11" spans="1:7" ht="13.5" customHeight="1">
      <c r="A11" s="6" t="s">
        <v>7</v>
      </c>
      <c r="B11" s="9"/>
      <c r="C11" s="8"/>
      <c r="D11" s="8"/>
      <c r="E11" s="8"/>
      <c r="F11" s="8"/>
      <c r="G11" s="8"/>
    </row>
    <row r="12" spans="1:7" ht="78.75" customHeight="1">
      <c r="A12" s="9"/>
      <c r="B12" s="9"/>
      <c r="C12" s="13" t="s">
        <v>10</v>
      </c>
      <c r="D12" s="13" t="s">
        <v>26</v>
      </c>
      <c r="E12" s="13" t="s">
        <v>27</v>
      </c>
      <c r="F12" s="13" t="s">
        <v>17</v>
      </c>
      <c r="G12" s="13" t="s">
        <v>18</v>
      </c>
    </row>
    <row r="13" spans="1:7" ht="14.25" customHeight="1">
      <c r="A13" s="6" t="s">
        <v>8</v>
      </c>
      <c r="B13" s="9" t="s">
        <v>1</v>
      </c>
      <c r="C13" s="8">
        <v>1.3</v>
      </c>
      <c r="D13" s="8">
        <v>30225</v>
      </c>
      <c r="E13" s="8">
        <v>38879.6</v>
      </c>
      <c r="F13" s="8">
        <v>-15418.63</v>
      </c>
      <c r="G13" s="8">
        <v>-24073.23</v>
      </c>
    </row>
    <row r="14" spans="1:7" ht="14.25" customHeight="1">
      <c r="A14" s="6" t="s">
        <v>9</v>
      </c>
      <c r="B14" s="9" t="s">
        <v>1</v>
      </c>
      <c r="C14" s="8">
        <v>0.55</v>
      </c>
      <c r="D14" s="8">
        <v>12787.5</v>
      </c>
      <c r="E14" s="8">
        <v>21080.46</v>
      </c>
      <c r="F14" s="8">
        <v>-11832.83</v>
      </c>
      <c r="G14" s="8">
        <v>-20125.79</v>
      </c>
    </row>
    <row r="15" spans="1:7" ht="13.5" customHeight="1">
      <c r="A15" s="6" t="s">
        <v>11</v>
      </c>
      <c r="B15" s="9" t="s">
        <v>1</v>
      </c>
      <c r="C15" s="8">
        <v>1.85</v>
      </c>
      <c r="D15" s="8">
        <v>43012.5</v>
      </c>
      <c r="E15" s="173">
        <v>37287.31</v>
      </c>
      <c r="F15" s="173">
        <v>-28258.635999999988</v>
      </c>
      <c r="G15" s="176">
        <v>-12303.445999999985</v>
      </c>
    </row>
    <row r="16" spans="1:7" ht="14.25" customHeight="1">
      <c r="A16" s="6" t="s">
        <v>0</v>
      </c>
      <c r="B16" s="9" t="s">
        <v>1</v>
      </c>
      <c r="C16" s="8">
        <v>0.44</v>
      </c>
      <c r="D16" s="8">
        <v>10230</v>
      </c>
      <c r="E16" s="174"/>
      <c r="F16" s="175"/>
      <c r="G16" s="177"/>
    </row>
    <row r="17" spans="1:7" ht="15" customHeight="1">
      <c r="A17" s="6" t="s">
        <v>19</v>
      </c>
      <c r="B17" s="9" t="s">
        <v>1</v>
      </c>
      <c r="C17" s="8">
        <v>4.24</v>
      </c>
      <c r="D17" s="8">
        <v>98580</v>
      </c>
      <c r="E17" s="8">
        <v>96574.66</v>
      </c>
      <c r="F17" s="8">
        <v>-178.98600000000442</v>
      </c>
      <c r="G17" s="8">
        <v>1826.353999999992</v>
      </c>
    </row>
    <row r="18" spans="1:7" ht="12.75" customHeight="1">
      <c r="A18" s="6" t="s">
        <v>12</v>
      </c>
      <c r="B18" s="9" t="s">
        <v>1</v>
      </c>
      <c r="C18" s="8">
        <v>1.18</v>
      </c>
      <c r="D18" s="8">
        <v>27435</v>
      </c>
      <c r="E18" s="8">
        <v>56415.27</v>
      </c>
      <c r="F18" s="8">
        <v>-47695.492</v>
      </c>
      <c r="G18" s="8">
        <v>-76675.76199999999</v>
      </c>
    </row>
    <row r="19" spans="1:7" ht="14.25" customHeight="1">
      <c r="A19" s="6" t="s">
        <v>13</v>
      </c>
      <c r="B19" s="9" t="s">
        <v>1</v>
      </c>
      <c r="C19" s="8">
        <v>1.63</v>
      </c>
      <c r="D19" s="8">
        <v>37897.5</v>
      </c>
      <c r="E19" s="8">
        <v>61877.65</v>
      </c>
      <c r="F19" s="8">
        <v>-43052.402</v>
      </c>
      <c r="G19" s="8">
        <v>-67032.552</v>
      </c>
    </row>
    <row r="20" spans="1:7" ht="26.25" customHeight="1">
      <c r="A20" s="6" t="s">
        <v>14</v>
      </c>
      <c r="B20" s="9" t="s">
        <v>1</v>
      </c>
      <c r="C20" s="8">
        <v>0.53</v>
      </c>
      <c r="D20" s="8">
        <v>12322.5</v>
      </c>
      <c r="E20" s="8">
        <v>11555.39</v>
      </c>
      <c r="F20" s="8">
        <v>2486.3680000000004</v>
      </c>
      <c r="G20" s="8">
        <v>3253.478000000001</v>
      </c>
    </row>
    <row r="21" spans="1:7" ht="15.75" customHeight="1">
      <c r="A21" s="6" t="s">
        <v>15</v>
      </c>
      <c r="B21" s="9" t="s">
        <v>1</v>
      </c>
      <c r="C21" s="8">
        <v>6.65</v>
      </c>
      <c r="D21" s="8">
        <v>154612.5</v>
      </c>
      <c r="E21" s="8">
        <v>154612.5</v>
      </c>
      <c r="F21" s="8">
        <v>0</v>
      </c>
      <c r="G21" s="8">
        <v>0</v>
      </c>
    </row>
    <row r="22" spans="1:7" ht="12.75">
      <c r="A22" s="3" t="s">
        <v>16</v>
      </c>
      <c r="B22" s="14" t="s">
        <v>1</v>
      </c>
      <c r="C22" s="5">
        <v>18.37</v>
      </c>
      <c r="D22" s="5">
        <v>427102.5</v>
      </c>
      <c r="E22" s="5">
        <v>478282.84</v>
      </c>
      <c r="F22" s="5">
        <v>-143950.608</v>
      </c>
      <c r="G22" s="5">
        <v>-195130.94799999995</v>
      </c>
    </row>
    <row r="23" spans="1:7" ht="12.75">
      <c r="A23" s="6"/>
      <c r="B23" s="9"/>
      <c r="C23" s="8"/>
      <c r="D23" s="8"/>
      <c r="E23" s="8"/>
      <c r="F23" s="8"/>
      <c r="G23" s="8"/>
    </row>
    <row r="24" spans="1:7" ht="51" customHeight="1">
      <c r="A24" s="15" t="s">
        <v>24</v>
      </c>
      <c r="B24" s="16" t="s">
        <v>1</v>
      </c>
      <c r="C24" s="17"/>
      <c r="D24" s="17"/>
      <c r="E24" s="17"/>
      <c r="F24" s="17"/>
      <c r="G24" s="17">
        <v>-185730.94799999992</v>
      </c>
    </row>
  </sheetData>
  <mergeCells count="4">
    <mergeCell ref="A1:G1"/>
    <mergeCell ref="E15:E16"/>
    <mergeCell ref="F15:F16"/>
    <mergeCell ref="G15:G16"/>
  </mergeCells>
  <printOptions/>
  <pageMargins left="0.25" right="0.2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2">
      <selection activeCell="H10" sqref="H10"/>
    </sheetView>
  </sheetViews>
  <sheetFormatPr defaultColWidth="9.00390625" defaultRowHeight="12.75"/>
  <cols>
    <col min="1" max="1" width="36.125" style="0" customWidth="1"/>
    <col min="2" max="2" width="35.875" style="0" customWidth="1"/>
    <col min="3" max="3" width="16.75390625" style="0" customWidth="1"/>
    <col min="4" max="4" width="15.625" style="0" customWidth="1"/>
    <col min="5" max="5" width="16.375" style="0" customWidth="1"/>
    <col min="6" max="6" width="15.875" style="0" customWidth="1"/>
  </cols>
  <sheetData>
    <row r="1" spans="1:5" ht="15.75">
      <c r="A1" s="18" t="s">
        <v>28</v>
      </c>
      <c r="B1" s="19"/>
      <c r="C1" s="18"/>
      <c r="D1" s="18"/>
      <c r="E1" s="18"/>
    </row>
    <row r="2" spans="1:5" ht="15.75">
      <c r="A2" s="18" t="s">
        <v>29</v>
      </c>
      <c r="B2" s="19"/>
      <c r="C2" s="18"/>
      <c r="D2" s="18"/>
      <c r="E2" s="18"/>
    </row>
    <row r="3" spans="1:5" ht="15.75">
      <c r="A3" s="18" t="s">
        <v>30</v>
      </c>
      <c r="B3" s="19"/>
      <c r="C3" s="18"/>
      <c r="D3" s="18"/>
      <c r="E3" s="18"/>
    </row>
    <row r="4" ht="12.75">
      <c r="B4" s="20"/>
    </row>
    <row r="5" ht="12.75">
      <c r="B5" s="20"/>
    </row>
    <row r="6" ht="12.75">
      <c r="B6" s="20"/>
    </row>
    <row r="7" spans="1:5" ht="12.75">
      <c r="A7" s="24"/>
      <c r="B7" s="25"/>
      <c r="C7" s="24"/>
      <c r="D7" s="26"/>
      <c r="E7" s="26"/>
    </row>
    <row r="8" spans="1:5" ht="12.75">
      <c r="A8" s="21" t="s">
        <v>43</v>
      </c>
      <c r="B8" s="22"/>
      <c r="C8" s="21"/>
      <c r="D8" s="21"/>
      <c r="E8" s="21"/>
    </row>
    <row r="9" ht="12.75">
      <c r="B9" s="20"/>
    </row>
    <row r="10" spans="1:5" ht="38.25">
      <c r="A10" s="9" t="s">
        <v>31</v>
      </c>
      <c r="B10" s="9" t="s">
        <v>32</v>
      </c>
      <c r="C10" s="9" t="s">
        <v>33</v>
      </c>
      <c r="D10" s="9" t="s">
        <v>34</v>
      </c>
      <c r="E10" s="9" t="s">
        <v>35</v>
      </c>
    </row>
    <row r="11" spans="1:5" ht="12.75">
      <c r="A11" s="6" t="s">
        <v>36</v>
      </c>
      <c r="B11" s="9" t="s">
        <v>37</v>
      </c>
      <c r="C11" s="6">
        <v>12</v>
      </c>
      <c r="D11" s="12">
        <v>0</v>
      </c>
      <c r="E11" s="12">
        <f>C11*D11</f>
        <v>0</v>
      </c>
    </row>
    <row r="12" spans="1:5" ht="12.75">
      <c r="A12" s="7" t="s">
        <v>38</v>
      </c>
      <c r="B12" s="23" t="s">
        <v>39</v>
      </c>
      <c r="C12" s="7">
        <v>12</v>
      </c>
      <c r="D12" s="8">
        <v>300</v>
      </c>
      <c r="E12" s="12">
        <f>C12*D12</f>
        <v>3600</v>
      </c>
    </row>
    <row r="13" spans="1:5" ht="12.75">
      <c r="A13" s="7" t="s">
        <v>40</v>
      </c>
      <c r="B13" s="23" t="s">
        <v>41</v>
      </c>
      <c r="C13" s="7">
        <v>2</v>
      </c>
      <c r="D13" s="8">
        <v>500</v>
      </c>
      <c r="E13" s="8">
        <f>C13*D13</f>
        <v>1000</v>
      </c>
    </row>
    <row r="14" spans="1:5" ht="12.75">
      <c r="A14" s="7"/>
      <c r="B14" s="23"/>
      <c r="C14" s="7"/>
      <c r="D14" s="8"/>
      <c r="E14" s="8"/>
    </row>
    <row r="15" spans="1:5" ht="12.75">
      <c r="A15" s="4" t="s">
        <v>42</v>
      </c>
      <c r="B15" s="16"/>
      <c r="C15" s="4"/>
      <c r="D15" s="5"/>
      <c r="E15" s="5">
        <f>SUM(E11:E14)</f>
        <v>4600</v>
      </c>
    </row>
    <row r="16" spans="1:5" ht="12.75">
      <c r="A16" s="4"/>
      <c r="B16" s="16"/>
      <c r="C16" s="4"/>
      <c r="D16" s="5"/>
      <c r="E16" s="5"/>
    </row>
    <row r="17" spans="1:5" ht="12.75">
      <c r="A17" s="27"/>
      <c r="B17" s="28"/>
      <c r="C17" s="27"/>
      <c r="D17" s="29"/>
      <c r="E17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4">
      <selection activeCell="A1" sqref="A1:H48"/>
    </sheetView>
  </sheetViews>
  <sheetFormatPr defaultColWidth="9.00390625" defaultRowHeight="12.75"/>
  <cols>
    <col min="1" max="1" width="5.75390625" style="0" customWidth="1"/>
    <col min="2" max="2" width="5.125" style="0" customWidth="1"/>
    <col min="3" max="3" width="54.375" style="0" customWidth="1"/>
    <col min="4" max="4" width="14.00390625" style="0" customWidth="1"/>
    <col min="5" max="5" width="13.625" style="0" customWidth="1"/>
    <col min="6" max="6" width="12.75390625" style="0" customWidth="1"/>
    <col min="7" max="7" width="12.875" style="0" customWidth="1"/>
    <col min="8" max="8" width="13.00390625" style="0" customWidth="1"/>
    <col min="9" max="9" width="12.125" style="0" customWidth="1"/>
  </cols>
  <sheetData>
    <row r="1" spans="1:8" ht="18.75">
      <c r="A1" s="184" t="s">
        <v>44</v>
      </c>
      <c r="B1" s="184"/>
      <c r="C1" s="184"/>
      <c r="D1" s="184"/>
      <c r="E1" s="184"/>
      <c r="F1" s="184"/>
      <c r="G1" s="184"/>
      <c r="H1" s="184"/>
    </row>
    <row r="2" spans="1:8" ht="18.75">
      <c r="A2" s="185" t="s">
        <v>45</v>
      </c>
      <c r="B2" s="185"/>
      <c r="C2" s="185"/>
      <c r="D2" s="185"/>
      <c r="E2" s="185"/>
      <c r="F2" s="185"/>
      <c r="G2" s="185"/>
      <c r="H2" s="185"/>
    </row>
    <row r="3" spans="1:8" ht="18.75">
      <c r="A3" s="185" t="s">
        <v>46</v>
      </c>
      <c r="B3" s="185"/>
      <c r="C3" s="185"/>
      <c r="D3" s="185"/>
      <c r="E3" s="185"/>
      <c r="F3" s="185"/>
      <c r="G3" s="185"/>
      <c r="H3" s="185"/>
    </row>
    <row r="4" spans="1:8" ht="18.75">
      <c r="A4" s="185" t="s">
        <v>47</v>
      </c>
      <c r="B4" s="185"/>
      <c r="C4" s="185"/>
      <c r="D4" s="185"/>
      <c r="E4" s="185"/>
      <c r="F4" s="185"/>
      <c r="G4" s="185"/>
      <c r="H4" s="185"/>
    </row>
    <row r="5" spans="1:8" ht="15.75">
      <c r="A5" s="30"/>
      <c r="B5" s="31"/>
      <c r="C5" s="30"/>
      <c r="D5" s="32"/>
      <c r="E5" s="30"/>
      <c r="F5" s="30"/>
      <c r="G5" s="30"/>
      <c r="H5" s="33"/>
    </row>
    <row r="6" spans="1:8" ht="19.5" thickBot="1">
      <c r="A6" s="34" t="s">
        <v>48</v>
      </c>
      <c r="B6" s="35"/>
      <c r="C6" s="36"/>
      <c r="D6" s="37"/>
      <c r="E6" s="38"/>
      <c r="F6" s="38"/>
      <c r="G6" s="36"/>
      <c r="H6" s="39"/>
    </row>
    <row r="7" spans="1:8" ht="13.5" thickBot="1">
      <c r="A7" s="40" t="s">
        <v>49</v>
      </c>
      <c r="B7" s="41" t="s">
        <v>49</v>
      </c>
      <c r="C7" s="42"/>
      <c r="D7" s="43" t="s">
        <v>50</v>
      </c>
      <c r="E7" s="43" t="s">
        <v>51</v>
      </c>
      <c r="F7" s="44" t="s">
        <v>52</v>
      </c>
      <c r="G7" s="182" t="s">
        <v>53</v>
      </c>
      <c r="H7" s="183"/>
    </row>
    <row r="8" spans="1:8" ht="12.75">
      <c r="A8" s="45" t="s">
        <v>54</v>
      </c>
      <c r="B8" s="46" t="s">
        <v>55</v>
      </c>
      <c r="C8" s="47" t="s">
        <v>56</v>
      </c>
      <c r="D8" s="48"/>
      <c r="E8" s="48" t="s">
        <v>57</v>
      </c>
      <c r="F8" s="49" t="s">
        <v>58</v>
      </c>
      <c r="G8" s="50" t="s">
        <v>59</v>
      </c>
      <c r="H8" s="51" t="s">
        <v>60</v>
      </c>
    </row>
    <row r="9" spans="1:8" ht="13.5" thickBot="1">
      <c r="A9" s="52" t="s">
        <v>61</v>
      </c>
      <c r="B9" s="53"/>
      <c r="C9" s="54"/>
      <c r="D9" s="55" t="s">
        <v>62</v>
      </c>
      <c r="E9" s="55" t="s">
        <v>63</v>
      </c>
      <c r="F9" s="56"/>
      <c r="G9" s="57"/>
      <c r="H9" s="58"/>
    </row>
    <row r="10" spans="1:8" ht="38.25">
      <c r="A10" s="59" t="s">
        <v>64</v>
      </c>
      <c r="B10" s="60" t="s">
        <v>65</v>
      </c>
      <c r="C10" s="61" t="s">
        <v>66</v>
      </c>
      <c r="D10" s="62" t="s">
        <v>67</v>
      </c>
      <c r="E10" s="63">
        <v>0</v>
      </c>
      <c r="F10" s="63">
        <v>1582.4</v>
      </c>
      <c r="G10" s="64">
        <f>0.3*2</f>
        <v>0.6</v>
      </c>
      <c r="H10" s="65">
        <f>F10*G10</f>
        <v>949.44</v>
      </c>
    </row>
    <row r="11" spans="1:8" ht="12.75">
      <c r="A11" s="59" t="s">
        <v>68</v>
      </c>
      <c r="B11" s="60" t="s">
        <v>69</v>
      </c>
      <c r="C11" s="66" t="s">
        <v>70</v>
      </c>
      <c r="D11" s="62" t="s">
        <v>71</v>
      </c>
      <c r="E11" s="63">
        <v>0</v>
      </c>
      <c r="F11" s="63">
        <v>1265.91</v>
      </c>
      <c r="G11" s="64">
        <f>0.3*2</f>
        <v>0.6</v>
      </c>
      <c r="H11" s="65">
        <f>F11*G11</f>
        <v>759.546</v>
      </c>
    </row>
    <row r="12" spans="1:8" ht="38.25">
      <c r="A12" s="59" t="s">
        <v>68</v>
      </c>
      <c r="B12" s="60" t="s">
        <v>72</v>
      </c>
      <c r="C12" s="66" t="s">
        <v>73</v>
      </c>
      <c r="D12" s="62" t="s">
        <v>74</v>
      </c>
      <c r="E12" s="63">
        <v>0</v>
      </c>
      <c r="F12" s="63">
        <v>1186.82</v>
      </c>
      <c r="G12" s="64">
        <f>1.9375*2</f>
        <v>3.875</v>
      </c>
      <c r="H12" s="65">
        <f>F12*G12</f>
        <v>4598.9275</v>
      </c>
    </row>
    <row r="13" spans="1:8" ht="13.5" thickBot="1">
      <c r="A13" s="59" t="s">
        <v>68</v>
      </c>
      <c r="B13" s="60" t="s">
        <v>76</v>
      </c>
      <c r="C13" s="66" t="s">
        <v>77</v>
      </c>
      <c r="D13" s="62" t="s">
        <v>78</v>
      </c>
      <c r="E13" s="63">
        <v>0</v>
      </c>
      <c r="F13" s="63">
        <v>39.55</v>
      </c>
      <c r="G13" s="64">
        <v>12</v>
      </c>
      <c r="H13" s="65">
        <f>F13*G13</f>
        <v>474.59999999999997</v>
      </c>
    </row>
    <row r="14" spans="1:8" ht="13.5" thickBot="1">
      <c r="A14" s="67"/>
      <c r="B14" s="68"/>
      <c r="C14" s="69" t="s">
        <v>79</v>
      </c>
      <c r="D14" s="70"/>
      <c r="E14" s="70"/>
      <c r="F14" s="71"/>
      <c r="G14" s="63"/>
      <c r="H14" s="72">
        <f>SUM(H10:H13)</f>
        <v>6782.5135</v>
      </c>
    </row>
    <row r="15" spans="1:8" ht="12.75">
      <c r="A15" s="73"/>
      <c r="B15" s="74"/>
      <c r="C15" s="75"/>
      <c r="D15" s="76"/>
      <c r="E15" s="77"/>
      <c r="F15" s="77"/>
      <c r="G15" s="77"/>
      <c r="H15" s="78"/>
    </row>
    <row r="16" spans="1:8" ht="19.5" thickBot="1">
      <c r="A16" s="34" t="s">
        <v>80</v>
      </c>
      <c r="B16" s="79"/>
      <c r="C16" s="80"/>
      <c r="D16" s="81"/>
      <c r="E16" s="82"/>
      <c r="F16" s="83"/>
      <c r="G16" s="84"/>
      <c r="H16" s="85"/>
    </row>
    <row r="17" spans="1:8" ht="13.5" thickBot="1">
      <c r="A17" s="40" t="s">
        <v>49</v>
      </c>
      <c r="B17" s="41" t="s">
        <v>49</v>
      </c>
      <c r="C17" s="42"/>
      <c r="D17" s="43" t="s">
        <v>50</v>
      </c>
      <c r="E17" s="43" t="s">
        <v>51</v>
      </c>
      <c r="F17" s="44" t="s">
        <v>52</v>
      </c>
      <c r="G17" s="182" t="s">
        <v>53</v>
      </c>
      <c r="H17" s="183"/>
    </row>
    <row r="18" spans="1:8" ht="12.75">
      <c r="A18" s="45" t="s">
        <v>54</v>
      </c>
      <c r="B18" s="46" t="s">
        <v>55</v>
      </c>
      <c r="C18" s="47" t="s">
        <v>56</v>
      </c>
      <c r="D18" s="48"/>
      <c r="E18" s="48" t="s">
        <v>57</v>
      </c>
      <c r="F18" s="49" t="s">
        <v>58</v>
      </c>
      <c r="G18" s="178" t="s">
        <v>59</v>
      </c>
      <c r="H18" s="180" t="s">
        <v>60</v>
      </c>
    </row>
    <row r="19" spans="1:8" ht="13.5" thickBot="1">
      <c r="A19" s="52" t="s">
        <v>61</v>
      </c>
      <c r="B19" s="53"/>
      <c r="C19" s="54"/>
      <c r="D19" s="55" t="s">
        <v>62</v>
      </c>
      <c r="E19" s="55" t="s">
        <v>63</v>
      </c>
      <c r="F19" s="56"/>
      <c r="G19" s="179"/>
      <c r="H19" s="181"/>
    </row>
    <row r="20" spans="1:8" ht="12.75">
      <c r="A20" s="86" t="s">
        <v>81</v>
      </c>
      <c r="B20" s="87" t="s">
        <v>65</v>
      </c>
      <c r="C20" s="66" t="s">
        <v>82</v>
      </c>
      <c r="D20" s="88" t="s">
        <v>83</v>
      </c>
      <c r="E20" s="64">
        <v>0</v>
      </c>
      <c r="F20" s="64">
        <v>250.96</v>
      </c>
      <c r="G20" s="64">
        <v>4</v>
      </c>
      <c r="H20" s="89">
        <f>F20*G20</f>
        <v>1003.84</v>
      </c>
    </row>
    <row r="21" spans="1:8" ht="25.5">
      <c r="A21" s="86" t="s">
        <v>81</v>
      </c>
      <c r="B21" s="87" t="s">
        <v>69</v>
      </c>
      <c r="C21" s="66" t="s">
        <v>84</v>
      </c>
      <c r="D21" s="88" t="s">
        <v>85</v>
      </c>
      <c r="E21" s="64">
        <v>0</v>
      </c>
      <c r="F21" s="64">
        <v>285.19</v>
      </c>
      <c r="G21" s="64">
        <v>2</v>
      </c>
      <c r="H21" s="89">
        <f>F21*G21</f>
        <v>570.38</v>
      </c>
    </row>
    <row r="22" spans="1:8" ht="25.5">
      <c r="A22" s="86" t="s">
        <v>81</v>
      </c>
      <c r="B22" s="87" t="s">
        <v>72</v>
      </c>
      <c r="C22" s="66" t="s">
        <v>86</v>
      </c>
      <c r="D22" s="88" t="s">
        <v>85</v>
      </c>
      <c r="E22" s="64">
        <v>0</v>
      </c>
      <c r="F22" s="64">
        <v>210.46</v>
      </c>
      <c r="G22" s="64">
        <v>9</v>
      </c>
      <c r="H22" s="89">
        <f>F22*G22</f>
        <v>1894.14</v>
      </c>
    </row>
    <row r="23" spans="1:8" ht="38.25">
      <c r="A23" s="86" t="s">
        <v>81</v>
      </c>
      <c r="B23" s="87" t="s">
        <v>75</v>
      </c>
      <c r="C23" s="66" t="s">
        <v>87</v>
      </c>
      <c r="D23" s="88" t="s">
        <v>88</v>
      </c>
      <c r="E23" s="64">
        <v>0</v>
      </c>
      <c r="F23" s="64">
        <v>0.62</v>
      </c>
      <c r="G23" s="64">
        <v>9759</v>
      </c>
      <c r="H23" s="89">
        <f>F23*G23</f>
        <v>6050.58</v>
      </c>
    </row>
    <row r="24" spans="1:8" ht="26.25" thickBot="1">
      <c r="A24" s="86" t="s">
        <v>81</v>
      </c>
      <c r="B24" s="87" t="s">
        <v>76</v>
      </c>
      <c r="C24" s="66" t="s">
        <v>89</v>
      </c>
      <c r="D24" s="88" t="s">
        <v>90</v>
      </c>
      <c r="E24" s="64">
        <v>196.57</v>
      </c>
      <c r="F24" s="64">
        <v>750.95</v>
      </c>
      <c r="G24" s="64">
        <v>4</v>
      </c>
      <c r="H24" s="89">
        <f>F24*G24</f>
        <v>3003.8</v>
      </c>
    </row>
    <row r="25" spans="1:8" ht="16.5" thickBot="1">
      <c r="A25" s="90"/>
      <c r="B25" s="91"/>
      <c r="C25" s="92" t="s">
        <v>79</v>
      </c>
      <c r="D25" s="93"/>
      <c r="E25" s="94"/>
      <c r="F25" s="94"/>
      <c r="G25" s="95"/>
      <c r="H25" s="96">
        <f>SUM(H20:H24)</f>
        <v>12522.740000000002</v>
      </c>
    </row>
    <row r="26" spans="1:8" ht="15.75">
      <c r="A26" s="97"/>
      <c r="B26" s="98"/>
      <c r="C26" s="99"/>
      <c r="D26" s="100"/>
      <c r="E26" s="101"/>
      <c r="F26" s="101"/>
      <c r="G26" s="102"/>
      <c r="H26" s="103"/>
    </row>
    <row r="27" spans="1:8" ht="19.5" thickBot="1">
      <c r="A27" s="104" t="s">
        <v>91</v>
      </c>
      <c r="B27" s="105"/>
      <c r="C27" s="38"/>
      <c r="D27" s="106"/>
      <c r="E27" s="107"/>
      <c r="F27" s="107"/>
      <c r="G27" s="108"/>
      <c r="H27" s="109"/>
    </row>
    <row r="28" spans="1:8" ht="13.5" thickBot="1">
      <c r="A28" s="40" t="s">
        <v>49</v>
      </c>
      <c r="B28" s="40" t="s">
        <v>49</v>
      </c>
      <c r="C28" s="42"/>
      <c r="D28" s="43" t="s">
        <v>50</v>
      </c>
      <c r="E28" s="43" t="s">
        <v>51</v>
      </c>
      <c r="F28" s="44" t="s">
        <v>52</v>
      </c>
      <c r="G28" s="182" t="s">
        <v>53</v>
      </c>
      <c r="H28" s="183"/>
    </row>
    <row r="29" spans="1:8" ht="12.75">
      <c r="A29" s="45" t="s">
        <v>54</v>
      </c>
      <c r="B29" s="45" t="s">
        <v>55</v>
      </c>
      <c r="C29" s="47" t="s">
        <v>56</v>
      </c>
      <c r="D29" s="48"/>
      <c r="E29" s="48" t="s">
        <v>57</v>
      </c>
      <c r="F29" s="49" t="s">
        <v>58</v>
      </c>
      <c r="G29" s="178" t="s">
        <v>59</v>
      </c>
      <c r="H29" s="180" t="s">
        <v>60</v>
      </c>
    </row>
    <row r="30" spans="1:8" ht="13.5" thickBot="1">
      <c r="A30" s="52" t="s">
        <v>61</v>
      </c>
      <c r="B30" s="52"/>
      <c r="C30" s="54"/>
      <c r="D30" s="55" t="s">
        <v>62</v>
      </c>
      <c r="E30" s="55" t="s">
        <v>63</v>
      </c>
      <c r="F30" s="56"/>
      <c r="G30" s="179"/>
      <c r="H30" s="181"/>
    </row>
    <row r="31" spans="1:8" ht="12.75">
      <c r="A31" s="59" t="s">
        <v>92</v>
      </c>
      <c r="B31" s="110">
        <v>1</v>
      </c>
      <c r="C31" s="66" t="s">
        <v>93</v>
      </c>
      <c r="D31" s="62" t="s">
        <v>94</v>
      </c>
      <c r="E31" s="63">
        <v>80</v>
      </c>
      <c r="F31" s="63">
        <v>122.67</v>
      </c>
      <c r="G31" s="64">
        <v>1</v>
      </c>
      <c r="H31" s="111">
        <f aca="true" t="shared" si="0" ref="H31:H37">F31*G31</f>
        <v>122.67</v>
      </c>
    </row>
    <row r="32" spans="1:8" ht="12.75">
      <c r="A32" s="59" t="s">
        <v>92</v>
      </c>
      <c r="B32" s="110">
        <v>2</v>
      </c>
      <c r="C32" s="66" t="s">
        <v>93</v>
      </c>
      <c r="D32" s="62" t="s">
        <v>94</v>
      </c>
      <c r="E32" s="63">
        <v>99</v>
      </c>
      <c r="F32" s="63">
        <v>144.52</v>
      </c>
      <c r="G32" s="64">
        <v>5</v>
      </c>
      <c r="H32" s="65">
        <f t="shared" si="0"/>
        <v>722.6</v>
      </c>
    </row>
    <row r="33" spans="1:8" ht="12.75">
      <c r="A33" s="59" t="s">
        <v>92</v>
      </c>
      <c r="B33" s="110">
        <v>3</v>
      </c>
      <c r="C33" s="66" t="s">
        <v>95</v>
      </c>
      <c r="D33" s="62" t="s">
        <v>94</v>
      </c>
      <c r="E33" s="63">
        <v>60</v>
      </c>
      <c r="F33" s="63">
        <v>99.67</v>
      </c>
      <c r="G33" s="64">
        <v>2</v>
      </c>
      <c r="H33" s="65">
        <f t="shared" si="0"/>
        <v>199.34</v>
      </c>
    </row>
    <row r="34" spans="1:8" ht="12.75">
      <c r="A34" s="59" t="s">
        <v>92</v>
      </c>
      <c r="B34" s="112" t="s">
        <v>75</v>
      </c>
      <c r="C34" s="66" t="s">
        <v>96</v>
      </c>
      <c r="D34" s="62" t="s">
        <v>94</v>
      </c>
      <c r="E34" s="63">
        <v>22.5</v>
      </c>
      <c r="F34" s="63">
        <v>56.55</v>
      </c>
      <c r="G34" s="64">
        <v>1</v>
      </c>
      <c r="H34" s="65">
        <f t="shared" si="0"/>
        <v>56.55</v>
      </c>
    </row>
    <row r="35" spans="1:8" ht="12.75">
      <c r="A35" s="59" t="s">
        <v>92</v>
      </c>
      <c r="B35" s="112" t="s">
        <v>76</v>
      </c>
      <c r="C35" s="66" t="s">
        <v>97</v>
      </c>
      <c r="D35" s="62" t="s">
        <v>94</v>
      </c>
      <c r="E35" s="63">
        <v>72.25</v>
      </c>
      <c r="F35" s="63">
        <v>359.24</v>
      </c>
      <c r="G35" s="64">
        <v>2</v>
      </c>
      <c r="H35" s="89">
        <f t="shared" si="0"/>
        <v>718.48</v>
      </c>
    </row>
    <row r="36" spans="1:8" ht="12.75">
      <c r="A36" s="59" t="s">
        <v>92</v>
      </c>
      <c r="B36" s="112" t="s">
        <v>98</v>
      </c>
      <c r="C36" s="66" t="s">
        <v>99</v>
      </c>
      <c r="D36" s="62" t="s">
        <v>94</v>
      </c>
      <c r="E36" s="63">
        <v>47.6</v>
      </c>
      <c r="F36" s="63">
        <v>138.4</v>
      </c>
      <c r="G36" s="64">
        <v>1</v>
      </c>
      <c r="H36" s="89">
        <f t="shared" si="0"/>
        <v>138.4</v>
      </c>
    </row>
    <row r="37" spans="1:8" ht="26.25" thickBot="1">
      <c r="A37" s="59" t="s">
        <v>92</v>
      </c>
      <c r="B37" s="113" t="s">
        <v>100</v>
      </c>
      <c r="C37" s="114" t="s">
        <v>101</v>
      </c>
      <c r="D37" s="62" t="s">
        <v>94</v>
      </c>
      <c r="E37" s="115">
        <v>320.45</v>
      </c>
      <c r="F37" s="115">
        <v>786.8</v>
      </c>
      <c r="G37" s="116">
        <v>1</v>
      </c>
      <c r="H37" s="117">
        <f t="shared" si="0"/>
        <v>786.8</v>
      </c>
    </row>
    <row r="38" spans="1:8" ht="16.5" thickBot="1">
      <c r="A38" s="90"/>
      <c r="B38" s="91"/>
      <c r="C38" s="92" t="s">
        <v>79</v>
      </c>
      <c r="D38" s="93"/>
      <c r="E38" s="94"/>
      <c r="F38" s="94"/>
      <c r="G38" s="95"/>
      <c r="H38" s="96">
        <f>SUM(H31:H37)</f>
        <v>2744.84</v>
      </c>
    </row>
    <row r="39" spans="1:8" ht="15.75">
      <c r="A39" s="97"/>
      <c r="B39" s="98"/>
      <c r="C39" s="99"/>
      <c r="D39" s="100"/>
      <c r="E39" s="101"/>
      <c r="F39" s="101"/>
      <c r="G39" s="102"/>
      <c r="H39" s="103"/>
    </row>
    <row r="40" spans="1:8" ht="19.5" thickBot="1">
      <c r="A40" s="34" t="s">
        <v>102</v>
      </c>
      <c r="B40" s="79"/>
      <c r="C40" s="80"/>
      <c r="D40" s="81"/>
      <c r="E40" s="82"/>
      <c r="F40" s="118"/>
      <c r="G40" s="119"/>
      <c r="H40" s="120"/>
    </row>
    <row r="41" spans="1:8" ht="13.5" thickBot="1">
      <c r="A41" s="40" t="s">
        <v>49</v>
      </c>
      <c r="B41" s="41" t="s">
        <v>49</v>
      </c>
      <c r="C41" s="42"/>
      <c r="D41" s="43" t="s">
        <v>50</v>
      </c>
      <c r="E41" s="43" t="s">
        <v>51</v>
      </c>
      <c r="F41" s="44" t="s">
        <v>52</v>
      </c>
      <c r="G41" s="182" t="s">
        <v>53</v>
      </c>
      <c r="H41" s="183"/>
    </row>
    <row r="42" spans="1:8" ht="12.75">
      <c r="A42" s="45" t="s">
        <v>54</v>
      </c>
      <c r="B42" s="46" t="s">
        <v>55</v>
      </c>
      <c r="C42" s="47" t="s">
        <v>56</v>
      </c>
      <c r="D42" s="48"/>
      <c r="E42" s="48" t="s">
        <v>57</v>
      </c>
      <c r="F42" s="49" t="s">
        <v>58</v>
      </c>
      <c r="G42" s="178" t="s">
        <v>59</v>
      </c>
      <c r="H42" s="180" t="s">
        <v>60</v>
      </c>
    </row>
    <row r="43" spans="1:8" ht="13.5" thickBot="1">
      <c r="A43" s="52" t="s">
        <v>61</v>
      </c>
      <c r="B43" s="53"/>
      <c r="C43" s="54"/>
      <c r="D43" s="55" t="s">
        <v>62</v>
      </c>
      <c r="E43" s="55" t="s">
        <v>63</v>
      </c>
      <c r="F43" s="56"/>
      <c r="G43" s="179"/>
      <c r="H43" s="181"/>
    </row>
    <row r="44" spans="1:8" ht="12.75">
      <c r="A44" s="59" t="s">
        <v>103</v>
      </c>
      <c r="B44" s="60">
        <v>1</v>
      </c>
      <c r="C44" s="66" t="s">
        <v>104</v>
      </c>
      <c r="D44" s="62" t="s">
        <v>94</v>
      </c>
      <c r="E44" s="63">
        <v>413.8</v>
      </c>
      <c r="F44" s="63">
        <v>597.24</v>
      </c>
      <c r="G44" s="64">
        <v>23</v>
      </c>
      <c r="H44" s="121">
        <f>F44*G44</f>
        <v>13736.52</v>
      </c>
    </row>
    <row r="45" spans="1:8" ht="13.5" thickBot="1">
      <c r="A45" s="59" t="s">
        <v>103</v>
      </c>
      <c r="B45" s="60">
        <v>2</v>
      </c>
      <c r="C45" s="66" t="s">
        <v>105</v>
      </c>
      <c r="D45" s="62" t="s">
        <v>106</v>
      </c>
      <c r="E45" s="63">
        <v>110</v>
      </c>
      <c r="F45" s="63">
        <v>490.6</v>
      </c>
      <c r="G45" s="64">
        <v>1</v>
      </c>
      <c r="H45" s="89">
        <f>F45*G45</f>
        <v>490.6</v>
      </c>
    </row>
    <row r="46" spans="1:8" ht="16.5" thickBot="1">
      <c r="A46" s="86"/>
      <c r="B46" s="68"/>
      <c r="C46" s="69" t="s">
        <v>79</v>
      </c>
      <c r="D46" s="70"/>
      <c r="E46" s="122"/>
      <c r="F46" s="122"/>
      <c r="G46" s="63"/>
      <c r="H46" s="72">
        <f>SUM(H44:H45)</f>
        <v>14227.12</v>
      </c>
    </row>
    <row r="47" spans="1:8" ht="16.5" thickBot="1">
      <c r="A47" s="123"/>
      <c r="B47" s="124"/>
      <c r="C47" s="75"/>
      <c r="D47" s="125"/>
      <c r="E47" s="126"/>
      <c r="F47" s="126"/>
      <c r="G47" s="77"/>
      <c r="H47" s="78"/>
    </row>
    <row r="48" spans="1:8" ht="16.5" thickBot="1">
      <c r="A48" s="127" t="s">
        <v>107</v>
      </c>
      <c r="B48" s="128"/>
      <c r="C48" s="129"/>
      <c r="D48" s="130"/>
      <c r="E48" s="131"/>
      <c r="F48" s="132"/>
      <c r="G48" s="133"/>
      <c r="H48" s="134">
        <f>H14+H25+H38+H46</f>
        <v>36277.213500000005</v>
      </c>
    </row>
  </sheetData>
  <mergeCells count="14">
    <mergeCell ref="A1:H1"/>
    <mergeCell ref="A2:H2"/>
    <mergeCell ref="A3:H3"/>
    <mergeCell ref="A4:H4"/>
    <mergeCell ref="G7:H7"/>
    <mergeCell ref="G17:H17"/>
    <mergeCell ref="G18:G19"/>
    <mergeCell ref="H18:H19"/>
    <mergeCell ref="G42:G43"/>
    <mergeCell ref="H42:H43"/>
    <mergeCell ref="G28:H28"/>
    <mergeCell ref="G29:G30"/>
    <mergeCell ref="H29:H30"/>
    <mergeCell ref="G41:H41"/>
  </mergeCells>
  <printOptions/>
  <pageMargins left="0.2" right="0.2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2"/>
    </sheetView>
  </sheetViews>
  <sheetFormatPr defaultColWidth="9.00390625" defaultRowHeight="12.75"/>
  <cols>
    <col min="1" max="1" width="4.00390625" style="0" customWidth="1"/>
    <col min="2" max="2" width="48.875" style="0" customWidth="1"/>
    <col min="3" max="3" width="10.00390625" style="0" customWidth="1"/>
    <col min="4" max="4" width="9.75390625" style="0" customWidth="1"/>
    <col min="5" max="5" width="11.875" style="0" customWidth="1"/>
    <col min="13" max="13" width="12.125" style="0" customWidth="1"/>
    <col min="15" max="15" width="13.625" style="0" customWidth="1"/>
  </cols>
  <sheetData>
    <row r="1" spans="1:14" ht="15.75">
      <c r="A1" s="20"/>
      <c r="B1" s="19" t="s">
        <v>108</v>
      </c>
      <c r="C1" s="18"/>
      <c r="D1" s="18"/>
      <c r="E1" s="18"/>
      <c r="F1" s="18"/>
      <c r="H1" s="135"/>
      <c r="I1" s="135"/>
      <c r="J1" s="135"/>
      <c r="K1" s="136"/>
      <c r="L1" s="137"/>
      <c r="M1" s="2"/>
      <c r="N1" s="2"/>
    </row>
    <row r="2" spans="1:15" ht="15.75">
      <c r="A2" s="18"/>
      <c r="B2" s="19" t="s">
        <v>109</v>
      </c>
      <c r="C2" s="18"/>
      <c r="D2" s="18"/>
      <c r="E2" s="18"/>
      <c r="F2" s="18"/>
      <c r="G2" s="18"/>
      <c r="H2" s="138"/>
      <c r="I2" s="138"/>
      <c r="J2" s="138"/>
      <c r="K2" s="139"/>
      <c r="L2" s="140"/>
      <c r="M2" s="141"/>
      <c r="N2" s="141"/>
      <c r="O2" s="18"/>
    </row>
    <row r="3" spans="1:15" ht="12.75">
      <c r="A3" s="28"/>
      <c r="B3" s="157"/>
      <c r="C3" s="29"/>
      <c r="D3" s="29"/>
      <c r="E3" s="29"/>
      <c r="F3" s="29"/>
      <c r="G3" s="29"/>
      <c r="H3" s="158"/>
      <c r="I3" s="158"/>
      <c r="J3" s="158"/>
      <c r="K3" s="158"/>
      <c r="L3" s="159"/>
      <c r="M3" s="29"/>
      <c r="N3" s="29"/>
      <c r="O3" s="29"/>
    </row>
    <row r="4" spans="1:15" ht="13.5" thickBot="1">
      <c r="A4" s="28"/>
      <c r="B4" s="157"/>
      <c r="C4" s="29"/>
      <c r="D4" s="29"/>
      <c r="E4" s="29"/>
      <c r="F4" s="29"/>
      <c r="G4" s="29"/>
      <c r="H4" s="158"/>
      <c r="I4" s="158"/>
      <c r="J4" s="158"/>
      <c r="K4" s="158"/>
      <c r="L4" s="159"/>
      <c r="M4" s="29"/>
      <c r="N4" s="29"/>
      <c r="O4" s="29"/>
    </row>
    <row r="5" spans="1:15" ht="12.75">
      <c r="A5" s="200" t="s">
        <v>49</v>
      </c>
      <c r="B5" s="200" t="s">
        <v>110</v>
      </c>
      <c r="C5" s="196" t="s">
        <v>111</v>
      </c>
      <c r="D5" s="196" t="s">
        <v>112</v>
      </c>
      <c r="E5" s="196" t="s">
        <v>113</v>
      </c>
      <c r="F5" s="198" t="s">
        <v>114</v>
      </c>
      <c r="G5" s="198" t="s">
        <v>115</v>
      </c>
      <c r="H5" s="192" t="s">
        <v>116</v>
      </c>
      <c r="I5" s="192" t="s">
        <v>117</v>
      </c>
      <c r="J5" s="192" t="s">
        <v>118</v>
      </c>
      <c r="K5" s="194" t="s">
        <v>119</v>
      </c>
      <c r="L5" s="186" t="s">
        <v>120</v>
      </c>
      <c r="M5" s="186" t="s">
        <v>121</v>
      </c>
      <c r="N5" s="188" t="s">
        <v>122</v>
      </c>
      <c r="O5" s="186" t="s">
        <v>123</v>
      </c>
    </row>
    <row r="6" spans="1:15" ht="13.5" thickBot="1">
      <c r="A6" s="201"/>
      <c r="B6" s="201"/>
      <c r="C6" s="197"/>
      <c r="D6" s="197"/>
      <c r="E6" s="197"/>
      <c r="F6" s="199"/>
      <c r="G6" s="199"/>
      <c r="H6" s="193"/>
      <c r="I6" s="193"/>
      <c r="J6" s="193"/>
      <c r="K6" s="195"/>
      <c r="L6" s="187"/>
      <c r="M6" s="187"/>
      <c r="N6" s="189"/>
      <c r="O6" s="190"/>
    </row>
    <row r="7" spans="1:15" ht="13.5" thickBot="1">
      <c r="A7" s="160">
        <v>9</v>
      </c>
      <c r="B7" s="161" t="s">
        <v>53</v>
      </c>
      <c r="C7" s="162"/>
      <c r="D7" s="162"/>
      <c r="E7" s="162"/>
      <c r="F7" s="162"/>
      <c r="G7" s="162"/>
      <c r="H7" s="163"/>
      <c r="I7" s="163"/>
      <c r="J7" s="163"/>
      <c r="K7" s="163"/>
      <c r="L7" s="164"/>
      <c r="M7" s="162"/>
      <c r="N7" s="162"/>
      <c r="O7" s="191"/>
    </row>
    <row r="8" spans="1:15" ht="25.5">
      <c r="A8" s="170">
        <v>1</v>
      </c>
      <c r="B8" s="168" t="s">
        <v>127</v>
      </c>
      <c r="C8" s="165"/>
      <c r="D8" s="165"/>
      <c r="E8" s="165">
        <v>1000</v>
      </c>
      <c r="F8" s="165"/>
      <c r="G8" s="165"/>
      <c r="H8" s="166"/>
      <c r="I8" s="166"/>
      <c r="J8" s="166"/>
      <c r="K8" s="166"/>
      <c r="L8" s="169"/>
      <c r="M8" s="165"/>
      <c r="N8" s="165"/>
      <c r="O8" s="144">
        <f>SUM(C8:N8)</f>
        <v>1000</v>
      </c>
    </row>
    <row r="9" spans="1:15" ht="13.5" thickBot="1">
      <c r="A9" s="23"/>
      <c r="B9" s="6"/>
      <c r="C9" s="8"/>
      <c r="D9" s="8"/>
      <c r="E9" s="8"/>
      <c r="F9" s="8"/>
      <c r="G9" s="8"/>
      <c r="H9" s="142"/>
      <c r="I9" s="142"/>
      <c r="J9" s="142"/>
      <c r="K9" s="142"/>
      <c r="L9" s="143"/>
      <c r="M9" s="8"/>
      <c r="N9" s="145"/>
      <c r="O9" s="165"/>
    </row>
    <row r="10" spans="1:15" ht="13.5" thickBot="1">
      <c r="A10" s="146"/>
      <c r="B10" s="147" t="s">
        <v>124</v>
      </c>
      <c r="C10" s="148">
        <f aca="true" t="shared" si="0" ref="C10:O10">SUM(C8:C9)</f>
        <v>0</v>
      </c>
      <c r="D10" s="148">
        <f t="shared" si="0"/>
        <v>0</v>
      </c>
      <c r="E10" s="148">
        <f t="shared" si="0"/>
        <v>1000</v>
      </c>
      <c r="F10" s="148">
        <f t="shared" si="0"/>
        <v>0</v>
      </c>
      <c r="G10" s="148">
        <f t="shared" si="0"/>
        <v>0</v>
      </c>
      <c r="H10" s="149">
        <f t="shared" si="0"/>
        <v>0</v>
      </c>
      <c r="I10" s="149">
        <f t="shared" si="0"/>
        <v>0</v>
      </c>
      <c r="J10" s="149">
        <f t="shared" si="0"/>
        <v>0</v>
      </c>
      <c r="K10" s="149">
        <f t="shared" si="0"/>
        <v>0</v>
      </c>
      <c r="L10" s="150">
        <f t="shared" si="0"/>
        <v>0</v>
      </c>
      <c r="M10" s="148">
        <f t="shared" si="0"/>
        <v>0</v>
      </c>
      <c r="N10" s="148">
        <f t="shared" si="0"/>
        <v>0</v>
      </c>
      <c r="O10" s="151">
        <f t="shared" si="0"/>
        <v>1000</v>
      </c>
    </row>
    <row r="11" spans="1:15" ht="13.5" thickBot="1">
      <c r="A11" s="152"/>
      <c r="B11" s="153" t="s">
        <v>125</v>
      </c>
      <c r="C11" s="154"/>
      <c r="D11" s="154"/>
      <c r="E11" s="154"/>
      <c r="F11" s="154"/>
      <c r="G11" s="154"/>
      <c r="H11" s="155"/>
      <c r="I11" s="155"/>
      <c r="J11" s="155"/>
      <c r="K11" s="155"/>
      <c r="L11" s="156"/>
      <c r="M11" s="154"/>
      <c r="N11" s="167"/>
      <c r="O11" s="151">
        <f>O10*1.0101/100</f>
        <v>10.101</v>
      </c>
    </row>
    <row r="12" spans="1:15" ht="39" thickBot="1">
      <c r="A12" s="152"/>
      <c r="B12" s="153" t="s">
        <v>126</v>
      </c>
      <c r="C12" s="154"/>
      <c r="D12" s="154"/>
      <c r="E12" s="154"/>
      <c r="F12" s="154"/>
      <c r="G12" s="154"/>
      <c r="H12" s="155"/>
      <c r="I12" s="155"/>
      <c r="J12" s="155"/>
      <c r="K12" s="155"/>
      <c r="L12" s="156"/>
      <c r="M12" s="154"/>
      <c r="N12" s="167"/>
      <c r="O12" s="151">
        <f>O10+O11</f>
        <v>1010.101</v>
      </c>
    </row>
    <row r="13" spans="1:15" ht="18" customHeight="1">
      <c r="A13" s="28"/>
      <c r="B13" s="157"/>
      <c r="C13" s="29"/>
      <c r="D13" s="29"/>
      <c r="E13" s="29"/>
      <c r="F13" s="29"/>
      <c r="G13" s="29"/>
      <c r="H13" s="158"/>
      <c r="I13" s="158"/>
      <c r="J13" s="158"/>
      <c r="K13" s="158"/>
      <c r="L13" s="159"/>
      <c r="M13" s="29"/>
      <c r="N13" s="29"/>
      <c r="O13" s="29"/>
    </row>
  </sheetData>
  <mergeCells count="15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7"/>
    <mergeCell ref="I5:I6"/>
    <mergeCell ref="J5:J6"/>
    <mergeCell ref="K5:K6"/>
    <mergeCell ref="L5:L6"/>
  </mergeCells>
  <printOptions/>
  <pageMargins left="0.24" right="0.17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6.75390625" style="0" customWidth="1"/>
    <col min="2" max="2" width="49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</dc:creator>
  <cp:keywords/>
  <dc:description/>
  <cp:lastModifiedBy>Солнце</cp:lastModifiedBy>
  <cp:lastPrinted>2018-05-23T07:04:38Z</cp:lastPrinted>
  <dcterms:created xsi:type="dcterms:W3CDTF">2018-04-02T05:11:29Z</dcterms:created>
  <dcterms:modified xsi:type="dcterms:W3CDTF">2018-05-23T07:05:09Z</dcterms:modified>
  <cp:category/>
  <cp:version/>
  <cp:contentType/>
  <cp:contentStatus/>
</cp:coreProperties>
</file>